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bookViews>
    <workbookView xWindow="0" yWindow="0" windowWidth="20490" windowHeight="7755"/>
  </bookViews>
  <sheets>
    <sheet name="Финансовый отчет" sheetId="1" r:id="rId1"/>
    <sheet name=" Реестр по 1 этапу" sheetId="2" r:id="rId2"/>
    <sheet name="Реестр по 2 этапу" sheetId="3" r:id="rId3"/>
    <sheet name="Реестр по 3 этапу" sheetId="4" r:id="rId4"/>
  </sheets>
  <externalReferences>
    <externalReference r:id="rId5"/>
  </externalReferences>
  <definedNames>
    <definedName name="_xlnm.Print_Area" localSheetId="1">' Реестр по 1 этапу'!$A$1:$E$209</definedName>
    <definedName name="_xlnm.Print_Area" localSheetId="2">'Реестр по 2 этапу'!$A$1:$E$175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4" l="1"/>
  <c r="D99" i="4" l="1"/>
  <c r="D73" i="4"/>
  <c r="D65" i="4"/>
  <c r="C39" i="1"/>
  <c r="C32" i="1"/>
  <c r="C26" i="1"/>
  <c r="C25" i="1"/>
  <c r="C24" i="1"/>
  <c r="D123" i="3" l="1"/>
  <c r="D125" i="3"/>
  <c r="D127" i="3"/>
  <c r="D165" i="3" l="1"/>
  <c r="D95" i="3"/>
  <c r="D85" i="3"/>
  <c r="D194" i="2" l="1"/>
  <c r="D188" i="2"/>
  <c r="D135" i="2" l="1"/>
  <c r="D94" i="2"/>
  <c r="D41" i="1" l="1"/>
  <c r="C41" i="1"/>
  <c r="G40" i="1"/>
  <c r="H40" i="1" s="1"/>
  <c r="D142" i="4"/>
  <c r="A125" i="4"/>
  <c r="D124" i="4"/>
  <c r="D119" i="4"/>
  <c r="D111" i="4"/>
  <c r="A109" i="4"/>
  <c r="D108" i="4"/>
  <c r="D103" i="4"/>
  <c r="D101" i="4"/>
  <c r="D91" i="4"/>
  <c r="D89" i="4"/>
  <c r="D85" i="4"/>
  <c r="D83" i="4"/>
  <c r="D78" i="4"/>
  <c r="A66" i="4"/>
  <c r="A14" i="4"/>
  <c r="D13" i="4"/>
  <c r="D7" i="4"/>
  <c r="F4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3" i="1"/>
  <c r="H23" i="1" s="1"/>
  <c r="D143" i="4" l="1"/>
  <c r="H31" i="1" l="1"/>
  <c r="H30" i="1"/>
  <c r="H29" i="1"/>
  <c r="H28" i="1"/>
  <c r="D169" i="3" l="1"/>
  <c r="D148" i="3"/>
  <c r="D143" i="3"/>
  <c r="D135" i="3"/>
  <c r="D132" i="3"/>
  <c r="D113" i="3"/>
  <c r="D111" i="3"/>
  <c r="D107" i="3"/>
  <c r="D105" i="3"/>
  <c r="D100" i="3"/>
  <c r="D13" i="3"/>
  <c r="D7" i="3"/>
  <c r="D137" i="2"/>
  <c r="E41" i="1"/>
  <c r="G41" i="1"/>
  <c r="D7" i="2"/>
  <c r="D170" i="3" l="1"/>
  <c r="A149" i="3"/>
  <c r="A133" i="3"/>
  <c r="A86" i="3"/>
  <c r="A14" i="3"/>
  <c r="D160" i="2"/>
  <c r="D155" i="2"/>
  <c r="D147" i="2"/>
  <c r="D144" i="2"/>
  <c r="D139" i="2"/>
  <c r="D125" i="2"/>
  <c r="D123" i="2"/>
  <c r="D120" i="2"/>
  <c r="D118" i="2"/>
  <c r="D113" i="2"/>
  <c r="D108" i="2"/>
  <c r="D13" i="2"/>
  <c r="A145" i="2"/>
  <c r="A161" i="2"/>
  <c r="A95" i="2"/>
  <c r="A14" i="2"/>
  <c r="D195" i="2" l="1"/>
  <c r="H24" i="1"/>
  <c r="H25" i="1"/>
  <c r="H26" i="1"/>
  <c r="H27" i="1"/>
  <c r="H32" i="1"/>
  <c r="H33" i="1"/>
  <c r="H34" i="1"/>
  <c r="H35" i="1"/>
  <c r="H36" i="1"/>
  <c r="H37" i="1"/>
  <c r="H38" i="1"/>
  <c r="H39" i="1"/>
  <c r="H41" i="1" l="1"/>
</calcChain>
</file>

<file path=xl/sharedStrings.xml><?xml version="1.0" encoding="utf-8"?>
<sst xmlns="http://schemas.openxmlformats.org/spreadsheetml/2006/main" count="1027" uniqueCount="453">
  <si>
    <t>Финансовый отчет</t>
  </si>
  <si>
    <t>№</t>
  </si>
  <si>
    <t>1-й отчетный период(этап)</t>
  </si>
  <si>
    <t>ИТОГО</t>
  </si>
  <si>
    <t>2-й отчетный период(этап)</t>
  </si>
  <si>
    <t>Всего израсходовано</t>
  </si>
  <si>
    <t>Приложение к финансовому отчету</t>
  </si>
  <si>
    <t>НДФЛ</t>
  </si>
  <si>
    <t>Страховые взносы по ОПС</t>
  </si>
  <si>
    <t>Реестр  документов</t>
  </si>
  <si>
    <t>Страховые взносы по ФСС</t>
  </si>
  <si>
    <t>Руководитель организации</t>
  </si>
  <si>
    <t>Фактически израсходовано за этап руб.</t>
  </si>
  <si>
    <t>Наименование статьи расходов (основная), в соответствии с утвержденной сметой</t>
  </si>
  <si>
    <t>Остаток средств по реализации проекта, руб.</t>
  </si>
  <si>
    <t>Услуги связи</t>
  </si>
  <si>
    <t xml:space="preserve">Социально значимый проект(программа) </t>
  </si>
  <si>
    <t>Начисление ФОТ (30,2%)</t>
  </si>
  <si>
    <t>Приобретение офисного оборудования</t>
  </si>
  <si>
    <t>Аренда оборудования</t>
  </si>
  <si>
    <t>Аренда автотранспорта</t>
  </si>
  <si>
    <t>Расходные материалы, канцтовары</t>
  </si>
  <si>
    <t>Командировочные расходы</t>
  </si>
  <si>
    <t>Банковские расходы</t>
  </si>
  <si>
    <t>Получатель средств</t>
  </si>
  <si>
    <t>Сумма, руб.</t>
  </si>
  <si>
    <t>3.1.</t>
  </si>
  <si>
    <t>3.2.</t>
  </si>
  <si>
    <t>3.3.</t>
  </si>
  <si>
    <t>4.1.</t>
  </si>
  <si>
    <t>4.2.</t>
  </si>
  <si>
    <t>Итого по статье №4</t>
  </si>
  <si>
    <t>Итого по статье №3</t>
  </si>
  <si>
    <t>8.1.</t>
  </si>
  <si>
    <t>13.1.</t>
  </si>
  <si>
    <t>Консультационные услуги</t>
  </si>
  <si>
    <t>14.1.</t>
  </si>
  <si>
    <t>Итого по статье № 14</t>
  </si>
  <si>
    <t>17.1.</t>
  </si>
  <si>
    <t>Итого по статье №17</t>
  </si>
  <si>
    <t>Итого всего по статьям затрат</t>
  </si>
  <si>
    <t xml:space="preserve">Главный бухгалтер организации </t>
  </si>
  <si>
    <t>Электронный  адрес:</t>
  </si>
  <si>
    <t>Аренда помещения, в т.ч. Коммунальные услуги</t>
  </si>
  <si>
    <t>Услуги связи, в т.ч</t>
  </si>
  <si>
    <t>телефонная связь</t>
  </si>
  <si>
    <t>интернет связь</t>
  </si>
  <si>
    <t>почтовые расходы</t>
  </si>
  <si>
    <t>Заработная плата сотрудников проекта по трудовым договорам</t>
  </si>
  <si>
    <t>Начисления на ФОТ</t>
  </si>
  <si>
    <t>Начисления с договоров ГПХ</t>
  </si>
  <si>
    <t>Создание, сопровождение и продвижение Интернет-сайта</t>
  </si>
  <si>
    <t>Приобретение справочной литературы, установка и обновление справочно-правовой системы (Консультант-плюс, Гарант и пр.)</t>
  </si>
  <si>
    <t xml:space="preserve">Производство печатной и аудиовизуальной продукции и материалов, в т. ч. </t>
  </si>
  <si>
    <t>печатные издания</t>
  </si>
  <si>
    <t>выпуск  радиороликов, телероликов</t>
  </si>
  <si>
    <t>размещение информационных материалов в печатных СМИ</t>
  </si>
  <si>
    <t>Проведение семинаров, круглых столов, пресс-конференций и иных публичных мероприятий</t>
  </si>
  <si>
    <t>аренда помещения</t>
  </si>
  <si>
    <t>расходы на проезд</t>
  </si>
  <si>
    <t>проживание и питание</t>
  </si>
  <si>
    <t>обед и кофе-брейки</t>
  </si>
  <si>
    <t>раздаточные материалы для участников тренинга (ручки, блокноты, бейджи, папки, маркеры и бумага для флипчарта)</t>
  </si>
  <si>
    <t>проезд</t>
  </si>
  <si>
    <t xml:space="preserve">проживание </t>
  </si>
  <si>
    <t>суточные</t>
  </si>
  <si>
    <t>Другое, в т.ч.</t>
  </si>
  <si>
    <t xml:space="preserve">Договор </t>
  </si>
  <si>
    <t xml:space="preserve">в т.ч. за  1 этап </t>
  </si>
  <si>
    <t xml:space="preserve">Отчетный период  </t>
  </si>
  <si>
    <t xml:space="preserve">в т.ч. за  2 этап </t>
  </si>
  <si>
    <t>Полное наименование организации грантополучателя</t>
  </si>
  <si>
    <t>Приложение №5</t>
  </si>
  <si>
    <t>к договору о</t>
  </si>
  <si>
    <t>предоставлении</t>
  </si>
  <si>
    <t>гранта №</t>
  </si>
  <si>
    <t>Итого по статье № 1</t>
  </si>
  <si>
    <t>и т.д.</t>
  </si>
  <si>
    <t>2.1.</t>
  </si>
  <si>
    <t>2.2.</t>
  </si>
  <si>
    <t>2.3.</t>
  </si>
  <si>
    <t>Итого по статье №2</t>
  </si>
  <si>
    <t>5.1.</t>
  </si>
  <si>
    <t>Итого по статье №5</t>
  </si>
  <si>
    <t>6.1.</t>
  </si>
  <si>
    <t>Итого по статье №6</t>
  </si>
  <si>
    <t>5.2.</t>
  </si>
  <si>
    <t>6.2.</t>
  </si>
  <si>
    <t>6.3.</t>
  </si>
  <si>
    <t>Итого по статье № 7</t>
  </si>
  <si>
    <t>Наименование оборудования</t>
  </si>
  <si>
    <t>8.2.</t>
  </si>
  <si>
    <t>Итого по статье № 8</t>
  </si>
  <si>
    <t>Итого по статье № 9</t>
  </si>
  <si>
    <t>Итого по статье № 10</t>
  </si>
  <si>
    <t>Итого по статье № 11</t>
  </si>
  <si>
    <t>Итого по статье № 12</t>
  </si>
  <si>
    <t>13.2.</t>
  </si>
  <si>
    <t>13.3.</t>
  </si>
  <si>
    <t>Итого по статье № 13</t>
  </si>
  <si>
    <t>15.1.</t>
  </si>
  <si>
    <t>15.2.</t>
  </si>
  <si>
    <t>15.3.</t>
  </si>
  <si>
    <t>15.4.</t>
  </si>
  <si>
    <t>15.5.</t>
  </si>
  <si>
    <t>15.6.</t>
  </si>
  <si>
    <t>Итого по статье №15</t>
  </si>
  <si>
    <t>16.1.</t>
  </si>
  <si>
    <t>16.2.</t>
  </si>
  <si>
    <t>16.3.</t>
  </si>
  <si>
    <t>Итого по статье №16</t>
  </si>
  <si>
    <t>18.1.</t>
  </si>
  <si>
    <t>18.2.</t>
  </si>
  <si>
    <t>Прилагаемые документы по статье ( в соответсвии с инструкцией по составлению Фин. отчета)</t>
  </si>
  <si>
    <t>Заработная плата сотрудников пректа по трудовым договорам</t>
  </si>
  <si>
    <t>Прилагаемые документы по статье ( в соответсвиии с инструкцией по составлению Фин. отчета)</t>
  </si>
  <si>
    <t xml:space="preserve">в т.ч. за  3 этап </t>
  </si>
  <si>
    <t>3-й отчетный период(этап)</t>
  </si>
  <si>
    <t>Оплата  по договорам гражд-прав. характера (ГПХ)</t>
  </si>
  <si>
    <t>Выделено (фактически поступило за отчетный период) по договору Гранта (Конкурс-2015/1), руб.</t>
  </si>
  <si>
    <t>с 01.01.2016</t>
  </si>
  <si>
    <t>по 30.04.2016</t>
  </si>
  <si>
    <t>по 30.09.2016</t>
  </si>
  <si>
    <t xml:space="preserve">с 01.01.2016 </t>
  </si>
  <si>
    <t>с 01.05.2016</t>
  </si>
  <si>
    <t>по 31.07.2016</t>
  </si>
  <si>
    <t>с 01.08.16</t>
  </si>
  <si>
    <t>105/2015/2</t>
  </si>
  <si>
    <t>от "02" декабря 2015 г.</t>
  </si>
  <si>
    <t>Медицинская Автономная Некоммерческая организация "Тверской Хоспис "Анастасия"</t>
  </si>
  <si>
    <t>«Тверской хоспис «Анастасия»- первый в регионе.»</t>
  </si>
  <si>
    <t>№  105/2015/2  от  " 02 " декабря 2015 г.</t>
  </si>
  <si>
    <t>3.4.</t>
  </si>
  <si>
    <t>3.5.</t>
  </si>
  <si>
    <t>3.6.</t>
  </si>
  <si>
    <t>3.7.</t>
  </si>
  <si>
    <t>Директор</t>
  </si>
  <si>
    <t>Заместитель директора по медицинской части</t>
  </si>
  <si>
    <t>Главный бухгалтер</t>
  </si>
  <si>
    <t>Юрист</t>
  </si>
  <si>
    <t>Координатор проекта</t>
  </si>
  <si>
    <t>Психотерапевт</t>
  </si>
  <si>
    <t>Медицинский регистратор</t>
  </si>
  <si>
    <t>Младшая медсестра по уходу за больными</t>
  </si>
  <si>
    <t>Водитель</t>
  </si>
  <si>
    <t>Шабанов Александр Юрьевич</t>
  </si>
  <si>
    <t>Терещенкова Екатерина Игоревна</t>
  </si>
  <si>
    <t>Зорина Ольга Алексеевна</t>
  </si>
  <si>
    <t xml:space="preserve">Шабанова Ольга Юрьевна </t>
  </si>
  <si>
    <t>Терещенкова Вера Владимировна</t>
  </si>
  <si>
    <t>Агкацева Марина Геннадьевна</t>
  </si>
  <si>
    <t xml:space="preserve">Крылова Ольга Юрьевна </t>
  </si>
  <si>
    <t xml:space="preserve">Орлова Оксана Валентиновна </t>
  </si>
  <si>
    <t xml:space="preserve">Адигамов Николай Евгеньевич </t>
  </si>
  <si>
    <t xml:space="preserve"> </t>
  </si>
  <si>
    <t>Трудовой договор №1 от 10.07.2014 Дополнительное оглашение 1 от 01.01.2016</t>
  </si>
  <si>
    <t>Трудовой договор № 4 от 16.11.2015 Дополнительное соглашение 1 от 31.12.2015</t>
  </si>
  <si>
    <t>Срочный трудовой договор от 01.01.2016</t>
  </si>
  <si>
    <t>Трудовой договор № 2 от 12.05.2015 Дополнительное соглашение 1 от 31.12.2015</t>
  </si>
  <si>
    <t>3.8.</t>
  </si>
  <si>
    <t>3.9.</t>
  </si>
  <si>
    <t>3.10.</t>
  </si>
  <si>
    <t>Срочный трудовой договор от 01.02.2016</t>
  </si>
  <si>
    <t>3.1.1.</t>
  </si>
  <si>
    <t>3.1.2.</t>
  </si>
  <si>
    <t>3.1.3.</t>
  </si>
  <si>
    <t>3.1.4.</t>
  </si>
  <si>
    <t>3.1.5.</t>
  </si>
  <si>
    <t>3.1.6.</t>
  </si>
  <si>
    <t>3.1.7.</t>
  </si>
  <si>
    <t>Реестр №1 от 12.02.2016 Платежное поручение 20874 от 15.02.2016</t>
  </si>
  <si>
    <t>Пдатежное поручение № 4 от 17.02.2016</t>
  </si>
  <si>
    <t>Пдатежное поручение № 10 от 26.02.2016</t>
  </si>
  <si>
    <t>Реестр №3 от 26.02.2016 Платежное поручение 10619 от 26.02.2016</t>
  </si>
  <si>
    <t>Пдатежное поручение № 18 от 11.03.2016</t>
  </si>
  <si>
    <t>Реестр №4 от 11.03.2016 Платежное поручение 8965 от 11.03.2016</t>
  </si>
  <si>
    <t>Пдатежное поручение № 21 от 25.03.2016</t>
  </si>
  <si>
    <t>Реестр №5 от 25.03.2016 Платежное поручение 7285 от 25.03.2016</t>
  </si>
  <si>
    <t>Пдатежное поручение № 27 от 25.03.2016</t>
  </si>
  <si>
    <t>Реестр №6 от 12.04.2016 Платежное поручение 12247 от 12.04.2016</t>
  </si>
  <si>
    <t>Реестр №7 от 14.04.2016 Платежное поручение 15114  от 14.04.2016</t>
  </si>
  <si>
    <t>Пдатежное поручение № 32 от 27.04.2016</t>
  </si>
  <si>
    <t>Реестр №8 от 27.04.2016 Платежное поручение 16363 от 27.04.2016</t>
  </si>
  <si>
    <t>Пдатежное поручение № 36 от 12.05.2016</t>
  </si>
  <si>
    <t>Реестр №9 от 12.05.2016 Платежное поручение 2123 от 12.05.2016</t>
  </si>
  <si>
    <t>Платежное поручение № 8 от 12.02.2016</t>
  </si>
  <si>
    <t>Платежное поручение № 7 от 12.02.2016</t>
  </si>
  <si>
    <t>Платежное поручение № 11 от 26.02.2016</t>
  </si>
  <si>
    <t>Платежное поручение № 15 от 11.03.2016</t>
  </si>
  <si>
    <t>Платежное поручение № 16 от 11.03.2016</t>
  </si>
  <si>
    <t>Платежное поручение № 17 от 11.03.2016</t>
  </si>
  <si>
    <t>Платежное поручение № 20 от 25.03.2016</t>
  </si>
  <si>
    <t>Платежное поручение № 26 от 12.04.2016</t>
  </si>
  <si>
    <t>Платежное поручение № 24 от 12.04.2016</t>
  </si>
  <si>
    <t>Платежное поручение № 25 от 12.04.2016</t>
  </si>
  <si>
    <t>Платежное поручение № 37 от 12.05.2016</t>
  </si>
  <si>
    <t>Платежное поручение № 29 от 14.04.2016</t>
  </si>
  <si>
    <t>Платежное поручение № 28 от 14.04.2016</t>
  </si>
  <si>
    <t>Платежное поручение № 33 от 28.04.2016</t>
  </si>
  <si>
    <t>Платежное поручение № 30 от 14.04.2016</t>
  </si>
  <si>
    <t>Платежное поручение № 39 от 12.05.2016</t>
  </si>
  <si>
    <t>Платежное поручение № 38 от 12.05.2016</t>
  </si>
  <si>
    <t>ООО "ДНС Тверь"</t>
  </si>
  <si>
    <t>УПД № В00003379/47 от 24.01.2016  Платежное поручение 1 от 20.01.2016 Приходный ордер №5 от 24.01.2016 Требование-накладная № 6 от 24.01.2016</t>
  </si>
  <si>
    <t>Компактная камера Sony</t>
  </si>
  <si>
    <t>ООО "Эталон-Авто"</t>
  </si>
  <si>
    <t>Платежное поручение № 14 от 02.03.2016, Акт 174/02 от 31.03.2016</t>
  </si>
  <si>
    <t>Платежное поручение № 23 от 05.04.2016, Акт 174/03 от 30.04.2016</t>
  </si>
  <si>
    <t>10.1.</t>
  </si>
  <si>
    <t>10.2.</t>
  </si>
  <si>
    <t>Расходы на гсм</t>
  </si>
  <si>
    <t xml:space="preserve">Договор поставки ГСМ мс014014616 от 16.02.16, чеки и накладные  на бензин, </t>
  </si>
  <si>
    <t>Путевые листы с 01.02.2016 по 29.02.2016 требование-накладная 1 от 29.02.2016</t>
  </si>
  <si>
    <t>Путевые листы с 01.03.2016 по 31.03.2016 требование-накладная 2 от 31.03.2016</t>
  </si>
  <si>
    <t>Путевые листы с 01.04.2016 по 30.04.2016 требование-накладная 3 от 30.04.2016</t>
  </si>
  <si>
    <t>Банковский ордер № 61371 от 21.01.2016</t>
  </si>
  <si>
    <t>Банковский ордер № 610530 от 02.02.2016</t>
  </si>
  <si>
    <t>Банковский ордер № 651103 от 03.02.2016</t>
  </si>
  <si>
    <t>Банковский ордер № 144878 от 17.02.2016</t>
  </si>
  <si>
    <t>Банковский ордер № 191176 от 18.02.2016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</si>
  <si>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</si>
  <si>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</si>
  <si>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</si>
  <si>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</si>
  <si>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</si>
  <si>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</si>
  <si>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</si>
  <si>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</si>
  <si>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</si>
  <si>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</si>
  <si>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</si>
  <si>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</si>
  <si>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</si>
  <si>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</si>
  <si>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</si>
  <si>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</si>
  <si>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</si>
  <si>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Платежное требование № 13053 от 24.02.2016</t>
  </si>
  <si>
    <t>Банковский ордер № 454067 от 26.02.2016</t>
  </si>
  <si>
    <t>Банковский ордер № 485890 от 26.02.2016</t>
  </si>
  <si>
    <t>Банковский ордер № 745245 от 01.03.2016</t>
  </si>
  <si>
    <t>Платежное требование № 13425 от 29.02.2016</t>
  </si>
  <si>
    <t>Банковский ордер № 597134 от 29.02.2016</t>
  </si>
  <si>
    <t>Банковский ордер № 797741 от 02.03.2016</t>
  </si>
  <si>
    <t>Банковский ордер № 54278 от 11.03.2016</t>
  </si>
  <si>
    <t>Платежное требование № 14123 от 21.03.2016</t>
  </si>
  <si>
    <t>Банковский ордер № 569008 от 25.03.2016</t>
  </si>
  <si>
    <t>Банковский ордер № 851773 от 31.03.2016</t>
  </si>
  <si>
    <t>Банковский ордер № 732162 от 31.03.2016</t>
  </si>
  <si>
    <t>Платежное требование № 5014 от 31.03.2016</t>
  </si>
  <si>
    <t>Банковский ордер № 128132 от 05.04.2016</t>
  </si>
  <si>
    <t>Банковский ордер № 371655 от 12.04.2016</t>
  </si>
  <si>
    <t>Платежное требование № 12339 от 21.04.2016</t>
  </si>
  <si>
    <t>Банковский ордер № 840482 от 25.04.2016</t>
  </si>
  <si>
    <t>Банковский ордер № 943890 от 27.04.2016</t>
  </si>
  <si>
    <t>Платежное требование № 5204 от 29.04.2016</t>
  </si>
  <si>
    <t>Банковский ордер № 1607 от 29.04.2016</t>
  </si>
  <si>
    <t>Банковский ордер № 125358 от 29.04.2016</t>
  </si>
  <si>
    <t>17.19.</t>
  </si>
  <si>
    <t>17.20.</t>
  </si>
  <si>
    <t>17.21.</t>
  </si>
  <si>
    <t>17.22.</t>
  </si>
  <si>
    <t>17.23.</t>
  </si>
  <si>
    <t>17.24.</t>
  </si>
  <si>
    <t>17.25.</t>
  </si>
  <si>
    <t>17.26.</t>
  </si>
  <si>
    <t>3.2.1.</t>
  </si>
  <si>
    <t>3.2.2.</t>
  </si>
  <si>
    <t>3.2.3.</t>
  </si>
  <si>
    <t>3.2.4.</t>
  </si>
  <si>
    <t>3.2.5.</t>
  </si>
  <si>
    <t>3.2.6.</t>
  </si>
  <si>
    <t>3.2.7.</t>
  </si>
  <si>
    <t>3.3.1.</t>
  </si>
  <si>
    <t>3.3.2.</t>
  </si>
  <si>
    <t>3.3.3.</t>
  </si>
  <si>
    <t>3.3.4.</t>
  </si>
  <si>
    <t>3.3.5.</t>
  </si>
  <si>
    <t>3.3.6.</t>
  </si>
  <si>
    <t>3.3.7.</t>
  </si>
  <si>
    <t>3.4.1.</t>
  </si>
  <si>
    <t>3.4.2.</t>
  </si>
  <si>
    <t>3.4.3.</t>
  </si>
  <si>
    <t>3.4.4.</t>
  </si>
  <si>
    <t>3.4.5.</t>
  </si>
  <si>
    <t>3.4.6.</t>
  </si>
  <si>
    <t>3.4.7.</t>
  </si>
  <si>
    <t>3.5.1.</t>
  </si>
  <si>
    <t>3.5.2.</t>
  </si>
  <si>
    <t>3.5.3.</t>
  </si>
  <si>
    <t>3.5.4.</t>
  </si>
  <si>
    <t>3.5.5.</t>
  </si>
  <si>
    <t>3.5.6.</t>
  </si>
  <si>
    <t>3.5.7.</t>
  </si>
  <si>
    <t>3.6.1.</t>
  </si>
  <si>
    <t>3.6.2.</t>
  </si>
  <si>
    <t>3.6.3.</t>
  </si>
  <si>
    <t>3.6.4.</t>
  </si>
  <si>
    <t>3.6.5.</t>
  </si>
  <si>
    <t>3.6.6.</t>
  </si>
  <si>
    <t>3.6.7.</t>
  </si>
  <si>
    <t>3.7.1.</t>
  </si>
  <si>
    <t>3.7.2.</t>
  </si>
  <si>
    <t>3.7.3.</t>
  </si>
  <si>
    <t>3.7.4.</t>
  </si>
  <si>
    <t>3.7.5.</t>
  </si>
  <si>
    <t>3.7.6.</t>
  </si>
  <si>
    <t>3.7.7.</t>
  </si>
  <si>
    <t>3.8.1.</t>
  </si>
  <si>
    <t>3.8.2.</t>
  </si>
  <si>
    <t>3.8.3.</t>
  </si>
  <si>
    <t>3.8.4.</t>
  </si>
  <si>
    <t>3.8.5.</t>
  </si>
  <si>
    <t>3.8.6.</t>
  </si>
  <si>
    <t>3.9.1.</t>
  </si>
  <si>
    <t>3.9.2.</t>
  </si>
  <si>
    <t>3.9.3.</t>
  </si>
  <si>
    <t>3.9.4.</t>
  </si>
  <si>
    <t>3.9.5.</t>
  </si>
  <si>
    <t>3.9.6.</t>
  </si>
  <si>
    <t>3.10.1.</t>
  </si>
  <si>
    <t>3.10.2.</t>
  </si>
  <si>
    <t>3.10.3.</t>
  </si>
  <si>
    <t>3.10.4.</t>
  </si>
  <si>
    <t>3.10.5.</t>
  </si>
  <si>
    <t>3.10.6.</t>
  </si>
  <si>
    <t>3.10.7.</t>
  </si>
  <si>
    <t>3.10.8.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</si>
  <si>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</si>
  <si>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</si>
  <si>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</si>
  <si>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</si>
  <si>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</si>
  <si>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</si>
  <si>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</si>
  <si>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</si>
  <si>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</si>
  <si>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Страховые взносы по ФСС НСиПЗ</t>
  </si>
  <si>
    <t>Аренда машины</t>
  </si>
  <si>
    <t>ООО "Газпромнефть-Корпоративные продажи", ООО СО "Тверьнефтепродукт"</t>
  </si>
  <si>
    <t>10.1.1.</t>
  </si>
  <si>
    <t>10.1.2.</t>
  </si>
  <si>
    <t>10.1.3.</t>
  </si>
  <si>
    <t>10.2.1.</t>
  </si>
  <si>
    <t>10.2.2.</t>
  </si>
  <si>
    <t>10.2.3.</t>
  </si>
  <si>
    <t>Матрас противолежневый  ячеистый Bronigen BAS 3000Н 8 шт</t>
  </si>
  <si>
    <t>ООО "Медтехника"</t>
  </si>
  <si>
    <t>Матрас противолежневый  трубчатый Bronigen BAS 4000C 2 шт</t>
  </si>
  <si>
    <t>18.3.</t>
  </si>
  <si>
    <t>Укладка медицинская</t>
  </si>
  <si>
    <t>18.4.</t>
  </si>
  <si>
    <t>Расходные медицинские материалы</t>
  </si>
  <si>
    <t>ООО "Фармалайн"</t>
  </si>
  <si>
    <t>Договор № 325 от 01.02.2016, Накладная УТ-325 от 02.02.2016 Платежное поручение 3 от 03.02.2016</t>
  </si>
  <si>
    <t xml:space="preserve">Накладная 007/02-16 от 29.02.2016 Платежное поручение № 13 от 01.03.2016 </t>
  </si>
  <si>
    <t>Договор № 806 от 02.02.2016, Накладная УТ-806 от 26.02.2016 Платежное поручение 6 от 26.02.2016</t>
  </si>
  <si>
    <t xml:space="preserve">Пояснительная записка </t>
  </si>
  <si>
    <t>4.2.5.</t>
  </si>
  <si>
    <t>Расчетные ведомости за январь-апрель 2016 г</t>
  </si>
  <si>
    <t>Шабанов А Ю</t>
  </si>
  <si>
    <t>Зорина О. А.</t>
  </si>
  <si>
    <t>Шабанов А.Ю.</t>
  </si>
  <si>
    <t>Зорина О.А.</t>
  </si>
  <si>
    <r>
      <rPr>
        <sz val="10"/>
        <rFont val="Times New Roman"/>
        <family val="1"/>
        <charset val="204"/>
      </rPr>
      <t xml:space="preserve">Реестр №11 </t>
    </r>
    <r>
      <rPr>
        <sz val="10"/>
        <color theme="1"/>
        <rFont val="Times New Roman"/>
        <family val="1"/>
        <charset val="204"/>
      </rPr>
      <t>от 10.06.2016 Платежное поручение 14213 от 10.06.2016</t>
    </r>
  </si>
  <si>
    <t>Реестр №13 от 12.07.2016 Платежное поручение 4367 от 12.07.2016</t>
  </si>
  <si>
    <t>Реестр №14 от 27.07.2016 Платежное поручение 3590 от 27.07.2016</t>
  </si>
  <si>
    <t>Реестр №12от 27.06.2016 Платежное поручение 4655 от 27.06.2016</t>
  </si>
  <si>
    <t>Реестр №10 от 27.05.2016 Платежное поручение 7556 от 27.05.2016</t>
  </si>
  <si>
    <t>Трудовой договор №1 от 10.07.2014 Дополнительное соглашение 1 от 01.01.2016</t>
  </si>
  <si>
    <t>3.2.2</t>
  </si>
  <si>
    <t>Платежное поручение № 35 от 27.05.2016</t>
  </si>
  <si>
    <t>Платежное поручение № 48 от 30.06.2016</t>
  </si>
  <si>
    <t>Платежное поручение № 50 от 30.06.2016</t>
  </si>
  <si>
    <t>Платежное поручение № 57 от 12.07.2016</t>
  </si>
  <si>
    <t>Платежное поручение №60 от 27.07.2016</t>
  </si>
  <si>
    <t>Платежное поручение № 47 от 30.06.2016</t>
  </si>
  <si>
    <t>Платежное поручение № 55 от 12.07.2016</t>
  </si>
  <si>
    <t>Платежное поручение № 49 от 30.06.2016</t>
  </si>
  <si>
    <t>Платежное поручение № 56 от 12.07.2016</t>
  </si>
  <si>
    <t>Банковский ордер 466618 от 10.05.2016</t>
  </si>
  <si>
    <t>Банковский ордер 568975 от 12.05.2016</t>
  </si>
  <si>
    <t>Банковский ордер 149281 от 27.05.2016</t>
  </si>
  <si>
    <t>Банковский ордер 206882 от 31.05.2016</t>
  </si>
  <si>
    <t>Банковский ордер 333853 от 31.05.2016</t>
  </si>
  <si>
    <t>Банковский ордер 648264 от 06.06.2016</t>
  </si>
  <si>
    <t>Банковский ордер 847593 от 10.06.2016</t>
  </si>
  <si>
    <t>Банковский ордер 392229 от 27.06.2016</t>
  </si>
  <si>
    <t>Банковский ордер 502757 от 29.06.2016</t>
  </si>
  <si>
    <t>Банковский ордер 631492 от 30.06.2016</t>
  </si>
  <si>
    <t>Банковский ордер 912217 от 05.07.2016</t>
  </si>
  <si>
    <t>Банковский ордер 180914 от 12.07.2016</t>
  </si>
  <si>
    <t>Банковский ордер 752500 от 27.07.2016</t>
  </si>
  <si>
    <t>Банковский ордер 810186 от 29.07.2016</t>
  </si>
  <si>
    <t>Банковский ордер 929075 от 29.07.2016</t>
  </si>
  <si>
    <t>Расчетные ведомости за май-июль 2016 г</t>
  </si>
  <si>
    <t>Договор аренды 174/02 от 29.01.2016 г. акт приемке передачи от 01.02.2016</t>
  </si>
  <si>
    <t>Платежное поручение № 2 от 02.02.2016, Акт 174/01 от 29.02.2016</t>
  </si>
  <si>
    <t>Платежное поручение № 35 от 10.05.2016, Акт 174/04 от 31.05.2016</t>
  </si>
  <si>
    <t>Платежное поручение № 43 от 06.06.2016, Акт 174/05 от 30.06.2016</t>
  </si>
  <si>
    <t>Платежное поручение № 51от 04.07.2016, Акт 174/06от 31.07.2016</t>
  </si>
  <si>
    <t>Путевые листы с 01.05.2016 по 31.05.2016 требование-накладная 8 от 31.05.2016</t>
  </si>
  <si>
    <t>Путевые листы с 01.06.2016 по 30.06.2016 требование-накладная 9 от 30.06.2016</t>
  </si>
  <si>
    <t>Путевые листы с 01.07.2016 по 31.07.2016 требование-накладная 10 от 31.07.2016</t>
  </si>
  <si>
    <t xml:space="preserve"> прилагаемых к финансовому отчету по договору № 105/2015/2 от 02 декабря 2015 по 2-му этапу</t>
  </si>
  <si>
    <t xml:space="preserve">ООО "Газпромнефть-Корпоративные продажи", </t>
  </si>
  <si>
    <t>Платежное поручение № 9 от 12.02.2016</t>
  </si>
  <si>
    <t xml:space="preserve"> прилагаемых к финансовому отчету по договору № 105/2015/2 от 02 декабря 2015 по 1-му этапу</t>
  </si>
  <si>
    <t>Платежное поручение 42 от 27.05.2016</t>
  </si>
  <si>
    <t>Платежное поручение 45 от 10.06.2016</t>
  </si>
  <si>
    <t>Платежное поручение 46 от 27.06.2016</t>
  </si>
  <si>
    <t>Платежное поручение 54 от 12.07.2016</t>
  </si>
  <si>
    <t>Платежное поручение 59 от 27.07.2016</t>
  </si>
  <si>
    <t xml:space="preserve"> прилагаемых к финансовому отчету по договору № 105/2015/2 от 02 декабря 2015  по 3-му этапу</t>
  </si>
  <si>
    <t>Расчетные ведомости за август-сентябрь 2016 г</t>
  </si>
  <si>
    <t>Путевые листы с 01.08.2016 по 31.08.2016 требование-накладная 11 от 31.08.2016</t>
  </si>
  <si>
    <t>Путевые листы с 01.09.2016 по 30.09.2016 требование-накладная 12 от 30.09.2016</t>
  </si>
  <si>
    <t>Реестр №16 от 12.08.2016 Платежное поручение 9124 от 12.08.2016</t>
  </si>
  <si>
    <t>Платежное поручение 62  от 12.08.2016</t>
  </si>
  <si>
    <t>Платежное поручение № 65 от 12.08.2016</t>
  </si>
  <si>
    <t>Платежное поручение № 63 от 12.08.2016</t>
  </si>
  <si>
    <t>Платежное поручение № 64 от 12.08.2016</t>
  </si>
  <si>
    <t>Реестр №17 от 26.08.2016 Платежное поручение 14315 от 26.08.2016</t>
  </si>
  <si>
    <t>Реестр №18 от 12.09.2016 Платежное поручение 27992 от 12.09.2016</t>
  </si>
  <si>
    <t>Реестр №19 от 27.09.2016 Платежное поручение 9021 от 27.09.2016</t>
  </si>
  <si>
    <t>Платежное поручение 68 от 26.08.2016</t>
  </si>
  <si>
    <t>Платежное поручение 73 от 12.09.2016</t>
  </si>
  <si>
    <t>Платежное поручение 77 от 27.09.2016</t>
  </si>
  <si>
    <t>Платежное поручение № 69 от 26.08.2016</t>
  </si>
  <si>
    <t>Платежное поручение № 76 от 12.09.2016</t>
  </si>
  <si>
    <t>Платежное поручение № 78 от 27.09.2016</t>
  </si>
  <si>
    <t>Платежное поручение № 74 от 12.09.2016</t>
  </si>
  <si>
    <t>Платежное поручение № 75 от 12.09.2016</t>
  </si>
  <si>
    <t>Банковский ордер 560362 от 12.08.2016</t>
  </si>
  <si>
    <t>Банковский ордер 420401 от 31.08.2016</t>
  </si>
  <si>
    <t>Банковский ордер 877300 от 12.09.2016</t>
  </si>
  <si>
    <t>Банковский ордер 618830 от 05.09.2016</t>
  </si>
  <si>
    <t>Банковский ордер 346848 от 31.08.2016</t>
  </si>
  <si>
    <t>Банковский ордер 223277 от 31.08.2016</t>
  </si>
  <si>
    <t>Банковский ордер 490535 от 27.09.2016</t>
  </si>
  <si>
    <t>Банковский ордер 592770 от 30.09.2016</t>
  </si>
  <si>
    <t>Банковский ордер 727284 от 30.09.2016</t>
  </si>
  <si>
    <t>Реестр №20 от 12.10.2016 Платежное поручение 9030 от 12.10.2016</t>
  </si>
  <si>
    <t>Платежное поручение 84 от 12.10.2016</t>
  </si>
  <si>
    <t>Платежное поручение № 81 от 12.10.2016</t>
  </si>
  <si>
    <t>Платежное поручение № 82 от 12.10.2016</t>
  </si>
  <si>
    <t>Платежное поручение № 83 от 12.10.2016</t>
  </si>
  <si>
    <t>Банковский ордер 300574 от 12.10.2016</t>
  </si>
  <si>
    <t>Платежное поручение № 61 от 03.08.2016, Акт 174/02-07 от 31.08.2016</t>
  </si>
  <si>
    <t>Платежное поручение № 72 от 05.09.2016, Акт 174/02-08 от 30.09.2016</t>
  </si>
  <si>
    <t>Банковский ордер 103759 от 26.08.2016</t>
  </si>
  <si>
    <t>Банковский ордер 196293 от 03.08.2016</t>
  </si>
  <si>
    <t>Договор поставки ГСМ мс014014616 от 16.02.16, чеки и накладные  на бензин,  платежное поручение №70 от 31.08.2016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</si>
</sst>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wrapText="1"/>
    </xf>
    <xf numFmtId="0" fontId="5" fillId="0" borderId="5" xfId="0" applyFont="1" applyBorder="1" applyAlignment="1"/>
    <xf numFmtId="0" fontId="5" fillId="0" borderId="1" xfId="0" applyFont="1" applyBorder="1" applyAlignment="1"/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/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Fill="1" applyBorder="1"/>
    <xf numFmtId="0" fontId="2" fillId="0" borderId="0" xfId="0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shrinkToFit="1"/>
    </xf>
    <xf numFmtId="49" fontId="15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Border="1" applyAlignment="1">
      <alignment horizontal="left" vertical="center" wrapText="1" shrinkToFit="1"/>
    </xf>
    <xf numFmtId="14" fontId="15" fillId="0" borderId="2" xfId="0" applyNumberFormat="1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0" fillId="0" borderId="1" xfId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19050</xdr:rowOff>
    </xdr:to>
    <xdr:pic>
      <xdr:nvPicPr>
        <xdr:cNvPr id="2" name="Picture 1463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248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19050</xdr:rowOff>
    </xdr:to>
    <xdr:pic>
      <xdr:nvPicPr>
        <xdr:cNvPr id="3" name="Picture 1464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248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19050</xdr:rowOff>
    </xdr:to>
    <xdr:pic>
      <xdr:nvPicPr>
        <xdr:cNvPr id="4" name="Picture 1465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248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1</xdr:col>
      <xdr:colOff>9525</xdr:colOff>
      <xdr:row>125</xdr:row>
      <xdr:rowOff>19050</xdr:rowOff>
    </xdr:to>
    <xdr:pic>
      <xdr:nvPicPr>
        <xdr:cNvPr id="2" name="Picture 1463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203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9525</xdr:colOff>
      <xdr:row>125</xdr:row>
      <xdr:rowOff>19050</xdr:rowOff>
    </xdr:to>
    <xdr:pic>
      <xdr:nvPicPr>
        <xdr:cNvPr id="3" name="Picture 1464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203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9525</xdr:colOff>
      <xdr:row>125</xdr:row>
      <xdr:rowOff>19050</xdr:rowOff>
    </xdr:to>
    <xdr:pic>
      <xdr:nvPicPr>
        <xdr:cNvPr id="4" name="Picture 1465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203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</xdr:col>
      <xdr:colOff>9525</xdr:colOff>
      <xdr:row>101</xdr:row>
      <xdr:rowOff>19050</xdr:rowOff>
    </xdr:to>
    <xdr:pic>
      <xdr:nvPicPr>
        <xdr:cNvPr id="2" name="Picture 1463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393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9525</xdr:colOff>
      <xdr:row>101</xdr:row>
      <xdr:rowOff>19050</xdr:rowOff>
    </xdr:to>
    <xdr:pic>
      <xdr:nvPicPr>
        <xdr:cNvPr id="3" name="Picture 1464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393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9525</xdr:colOff>
      <xdr:row>101</xdr:row>
      <xdr:rowOff>19050</xdr:rowOff>
    </xdr:to>
    <xdr:pic>
      <xdr:nvPicPr>
        <xdr:cNvPr id="4" name="Picture 1465" descr="1pi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3937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er06/Desktop/&#1082;&#1091;&#1088;&#1072;&#1090;&#1086;&#1088;/2013/&#1092;&#1080;&#1085;%20&#1086;&#1090;&#1095;&#1077;&#1090;&#1099;/2%20&#1074;&#1090;&#1086;&#1088;&#1086;&#1081;%20&#1101;&#1090;&#1072;&#1087;/1/&#1060;&#1080;&#1085;&#1072;&#1085;&#1089;&#1086;&#1074;&#1099;&#1081;%20&#1086;&#1090;&#1095;&#1077;&#1090;_1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 по заполнению"/>
      <sheetName val="Финансовый отчет"/>
      <sheetName val=" Реестр по 1 этапу"/>
      <sheetName val="Реестр по 2 этапу"/>
    </sheetNames>
    <sheetDataSet>
      <sheetData sheetId="0"/>
      <sheetData sheetId="1">
        <row r="15">
          <cell r="A15">
            <v>3</v>
          </cell>
        </row>
        <row r="16">
          <cell r="A16">
            <v>4</v>
          </cell>
        </row>
        <row r="26">
          <cell r="A26">
            <v>14</v>
          </cell>
        </row>
        <row r="29">
          <cell r="A29">
            <v>17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13" zoomScaleNormal="100" zoomScaleSheetLayoutView="100" workbookViewId="0">
      <selection activeCell="B48" sqref="B48"/>
    </sheetView>
  </sheetViews>
  <sheetFormatPr defaultRowHeight="12.75" x14ac:dyDescent="0.2"/>
  <cols>
    <col min="1" max="1" width="5" style="29" customWidth="1"/>
    <col min="2" max="2" width="33.7109375" style="2" customWidth="1"/>
    <col min="3" max="3" width="17" style="2" customWidth="1"/>
    <col min="4" max="4" width="18.85546875" style="2" customWidth="1"/>
    <col min="5" max="5" width="17.85546875" style="2" customWidth="1"/>
    <col min="6" max="6" width="17.85546875" style="5" customWidth="1"/>
    <col min="7" max="7" width="18" style="1" customWidth="1"/>
    <col min="8" max="8" width="19.28515625" style="1" customWidth="1"/>
    <col min="9" max="16384" width="9.140625" style="1"/>
  </cols>
  <sheetData>
    <row r="1" spans="1:9" ht="15.75" customHeight="1" x14ac:dyDescent="0.3">
      <c r="B1" s="5"/>
      <c r="C1" s="5"/>
      <c r="D1" s="5"/>
      <c r="E1" s="5"/>
      <c r="G1" s="116" t="s">
        <v>72</v>
      </c>
      <c r="H1" s="116"/>
    </row>
    <row r="2" spans="1:9" ht="18.75" customHeight="1" x14ac:dyDescent="0.25">
      <c r="B2" s="5"/>
      <c r="C2" s="5"/>
      <c r="D2" s="5"/>
      <c r="E2" s="5"/>
      <c r="G2" s="37" t="s">
        <v>73</v>
      </c>
      <c r="H2" s="37" t="s">
        <v>74</v>
      </c>
    </row>
    <row r="3" spans="1:9" ht="18" customHeight="1" x14ac:dyDescent="0.25">
      <c r="B3" s="5"/>
      <c r="C3" s="5"/>
      <c r="D3" s="5"/>
      <c r="E3" s="5"/>
      <c r="G3" s="37" t="s">
        <v>75</v>
      </c>
      <c r="H3" s="38" t="s">
        <v>127</v>
      </c>
    </row>
    <row r="4" spans="1:9" ht="18" customHeight="1" x14ac:dyDescent="0.25">
      <c r="B4" s="5"/>
      <c r="C4" s="5"/>
      <c r="D4" s="5"/>
      <c r="E4" s="5"/>
      <c r="G4" s="37" t="s">
        <v>128</v>
      </c>
      <c r="H4" s="37"/>
    </row>
    <row r="5" spans="1:9" x14ac:dyDescent="0.2">
      <c r="B5" s="5"/>
      <c r="C5" s="5"/>
      <c r="D5" s="5"/>
      <c r="E5" s="5"/>
    </row>
    <row r="6" spans="1:9" s="16" customFormat="1" ht="33" customHeight="1" x14ac:dyDescent="0.25">
      <c r="A6" s="115" t="s">
        <v>71</v>
      </c>
      <c r="B6" s="115"/>
      <c r="C6" s="118" t="s">
        <v>129</v>
      </c>
      <c r="D6" s="119"/>
      <c r="E6" s="119"/>
      <c r="F6" s="119"/>
      <c r="G6" s="119"/>
      <c r="H6" s="119"/>
      <c r="I6" s="35"/>
    </row>
    <row r="7" spans="1:9" s="42" customFormat="1" ht="12" customHeight="1" x14ac:dyDescent="0.25">
      <c r="A7" s="39"/>
      <c r="B7" s="39"/>
      <c r="C7" s="40"/>
      <c r="D7" s="40"/>
      <c r="E7" s="40"/>
      <c r="F7" s="40"/>
      <c r="G7" s="40"/>
      <c r="H7" s="40"/>
      <c r="I7" s="41"/>
    </row>
    <row r="8" spans="1:9" ht="15.75" x14ac:dyDescent="0.25">
      <c r="A8" s="28" t="s">
        <v>67</v>
      </c>
      <c r="B8" s="7"/>
      <c r="C8" s="120" t="s">
        <v>131</v>
      </c>
      <c r="D8" s="120"/>
      <c r="E8" s="120"/>
      <c r="F8" s="120"/>
      <c r="G8" s="120"/>
      <c r="H8" s="120"/>
    </row>
    <row r="9" spans="1:9" ht="12.75" customHeight="1" x14ac:dyDescent="0.25">
      <c r="A9" s="28"/>
      <c r="B9" s="7"/>
      <c r="C9" s="44"/>
      <c r="D9" s="44"/>
      <c r="E9" s="44"/>
      <c r="F9" s="44"/>
      <c r="G9" s="44"/>
      <c r="H9" s="44"/>
    </row>
    <row r="10" spans="1:9" ht="33.75" customHeight="1" x14ac:dyDescent="0.2">
      <c r="A10" s="115" t="s">
        <v>16</v>
      </c>
      <c r="B10" s="115"/>
      <c r="C10" s="121" t="s">
        <v>130</v>
      </c>
      <c r="D10" s="122"/>
      <c r="E10" s="122"/>
      <c r="F10" s="122"/>
      <c r="G10" s="122"/>
      <c r="H10" s="122"/>
    </row>
    <row r="11" spans="1:9" ht="9" customHeight="1" x14ac:dyDescent="0.2">
      <c r="A11" s="36"/>
      <c r="B11" s="36"/>
      <c r="C11" s="43"/>
      <c r="D11" s="43"/>
      <c r="E11" s="43"/>
      <c r="F11" s="43"/>
      <c r="G11" s="43"/>
      <c r="H11" s="43"/>
    </row>
    <row r="12" spans="1:9" ht="16.5" customHeight="1" x14ac:dyDescent="0.25">
      <c r="A12" s="28" t="s">
        <v>69</v>
      </c>
      <c r="B12" s="8"/>
      <c r="C12" s="34" t="s">
        <v>120</v>
      </c>
      <c r="D12" s="34" t="s">
        <v>122</v>
      </c>
      <c r="E12" s="3"/>
      <c r="F12" s="3"/>
      <c r="G12" s="4"/>
    </row>
    <row r="13" spans="1:9" ht="16.5" customHeight="1" x14ac:dyDescent="0.25">
      <c r="A13" s="28" t="s">
        <v>68</v>
      </c>
      <c r="B13" s="8"/>
      <c r="C13" s="33" t="s">
        <v>123</v>
      </c>
      <c r="D13" s="33" t="s">
        <v>121</v>
      </c>
      <c r="E13" s="3"/>
      <c r="F13" s="3"/>
      <c r="G13" s="4"/>
    </row>
    <row r="14" spans="1:9" ht="16.5" customHeight="1" x14ac:dyDescent="0.25">
      <c r="A14" s="28" t="s">
        <v>70</v>
      </c>
      <c r="B14" s="8"/>
      <c r="C14" s="34" t="s">
        <v>124</v>
      </c>
      <c r="D14" s="34" t="s">
        <v>125</v>
      </c>
      <c r="E14" s="3"/>
      <c r="F14" s="3"/>
      <c r="G14" s="4"/>
    </row>
    <row r="15" spans="1:9" ht="16.5" customHeight="1" x14ac:dyDescent="0.25">
      <c r="A15" s="28" t="s">
        <v>116</v>
      </c>
      <c r="B15" s="8"/>
      <c r="C15" s="34" t="s">
        <v>126</v>
      </c>
      <c r="D15" s="34" t="s">
        <v>122</v>
      </c>
      <c r="E15" s="3"/>
      <c r="F15" s="3"/>
      <c r="G15" s="4"/>
    </row>
    <row r="16" spans="1:9" ht="16.5" customHeight="1" x14ac:dyDescent="0.25">
      <c r="A16" s="28" t="s">
        <v>42</v>
      </c>
      <c r="B16" s="8"/>
      <c r="C16" s="123"/>
      <c r="D16" s="123"/>
      <c r="E16" s="123"/>
      <c r="F16" s="123"/>
      <c r="G16" s="123"/>
      <c r="H16" s="123"/>
    </row>
    <row r="17" spans="1:8" ht="16.5" customHeight="1" x14ac:dyDescent="0.25">
      <c r="A17" s="28"/>
      <c r="B17" s="8"/>
      <c r="C17" s="9"/>
      <c r="D17" s="3"/>
      <c r="E17" s="3"/>
      <c r="F17" s="3"/>
      <c r="G17" s="4"/>
    </row>
    <row r="18" spans="1:8" ht="18.75" x14ac:dyDescent="0.3">
      <c r="C18" s="116" t="s">
        <v>0</v>
      </c>
      <c r="D18" s="116"/>
    </row>
    <row r="19" spans="1:8" ht="13.5" customHeight="1" x14ac:dyDescent="0.2"/>
    <row r="20" spans="1:8" ht="136.5" customHeight="1" x14ac:dyDescent="0.2">
      <c r="A20" s="45" t="s">
        <v>1</v>
      </c>
      <c r="B20" s="45" t="s">
        <v>13</v>
      </c>
      <c r="C20" s="45" t="s">
        <v>119</v>
      </c>
      <c r="D20" s="117" t="s">
        <v>12</v>
      </c>
      <c r="E20" s="117"/>
      <c r="F20" s="117"/>
      <c r="G20" s="117"/>
      <c r="H20" s="45" t="s">
        <v>14</v>
      </c>
    </row>
    <row r="21" spans="1:8" ht="28.5" x14ac:dyDescent="0.2">
      <c r="A21" s="46"/>
      <c r="B21" s="47"/>
      <c r="C21" s="47"/>
      <c r="D21" s="48" t="s">
        <v>2</v>
      </c>
      <c r="E21" s="48" t="s">
        <v>4</v>
      </c>
      <c r="F21" s="48" t="s">
        <v>117</v>
      </c>
      <c r="G21" s="48" t="s">
        <v>5</v>
      </c>
      <c r="H21" s="47"/>
    </row>
    <row r="22" spans="1:8" ht="12" customHeight="1" x14ac:dyDescent="0.2">
      <c r="A22" s="49">
        <v>1</v>
      </c>
      <c r="B22" s="50">
        <v>2</v>
      </c>
      <c r="C22" s="51">
        <v>3</v>
      </c>
      <c r="D22" s="52">
        <v>4</v>
      </c>
      <c r="E22" s="51">
        <v>5</v>
      </c>
      <c r="F22" s="52">
        <v>6</v>
      </c>
      <c r="G22" s="51">
        <v>7</v>
      </c>
      <c r="H22" s="52">
        <v>8</v>
      </c>
    </row>
    <row r="23" spans="1:8" ht="27.75" customHeight="1" x14ac:dyDescent="0.25">
      <c r="A23" s="53">
        <v>1</v>
      </c>
      <c r="B23" s="54" t="s">
        <v>43</v>
      </c>
      <c r="C23" s="76"/>
      <c r="D23" s="76"/>
      <c r="E23" s="76"/>
      <c r="F23" s="76"/>
      <c r="G23" s="76">
        <f>D23+E23+F23</f>
        <v>0</v>
      </c>
      <c r="H23" s="76">
        <f>C23-G23</f>
        <v>0</v>
      </c>
    </row>
    <row r="24" spans="1:8" ht="15" customHeight="1" x14ac:dyDescent="0.25">
      <c r="A24" s="53">
        <v>2</v>
      </c>
      <c r="B24" s="54" t="s">
        <v>15</v>
      </c>
      <c r="C24" s="76">
        <f>10520+7890+5260</f>
        <v>23670</v>
      </c>
      <c r="D24" s="76"/>
      <c r="E24" s="76"/>
      <c r="F24" s="76"/>
      <c r="G24" s="76">
        <f t="shared" ref="G24:G39" si="0">D24+E24+F24</f>
        <v>0</v>
      </c>
      <c r="H24" s="76">
        <f t="shared" ref="H24:H39" si="1">C24-G24</f>
        <v>23670</v>
      </c>
    </row>
    <row r="25" spans="1:8" ht="28.5" customHeight="1" x14ac:dyDescent="0.25">
      <c r="A25" s="53">
        <v>3</v>
      </c>
      <c r="B25" s="54" t="s">
        <v>48</v>
      </c>
      <c r="C25" s="76">
        <f>761000+619500+413000</f>
        <v>1793500</v>
      </c>
      <c r="D25" s="76">
        <v>761000</v>
      </c>
      <c r="E25" s="76">
        <v>619500</v>
      </c>
      <c r="F25" s="76">
        <v>413000</v>
      </c>
      <c r="G25" s="76">
        <f t="shared" si="0"/>
        <v>1793500</v>
      </c>
      <c r="H25" s="76">
        <f t="shared" si="1"/>
        <v>0</v>
      </c>
    </row>
    <row r="26" spans="1:8" ht="15" customHeight="1" x14ac:dyDescent="0.25">
      <c r="A26" s="53">
        <v>4</v>
      </c>
      <c r="B26" s="54" t="s">
        <v>49</v>
      </c>
      <c r="C26" s="76">
        <f>229822+187089+124726</f>
        <v>541637</v>
      </c>
      <c r="D26" s="76">
        <v>153722</v>
      </c>
      <c r="E26" s="76">
        <v>125139</v>
      </c>
      <c r="F26" s="76">
        <v>83426</v>
      </c>
      <c r="G26" s="76">
        <f t="shared" si="0"/>
        <v>362287</v>
      </c>
      <c r="H26" s="76">
        <f t="shared" si="1"/>
        <v>179350</v>
      </c>
    </row>
    <row r="27" spans="1:8" ht="25.5" x14ac:dyDescent="0.2">
      <c r="A27" s="53">
        <v>5</v>
      </c>
      <c r="B27" s="6" t="s">
        <v>118</v>
      </c>
      <c r="C27" s="76"/>
      <c r="D27" s="76"/>
      <c r="E27" s="76"/>
      <c r="F27" s="76"/>
      <c r="G27" s="76">
        <f t="shared" si="0"/>
        <v>0</v>
      </c>
      <c r="H27" s="76">
        <f t="shared" si="1"/>
        <v>0</v>
      </c>
    </row>
    <row r="28" spans="1:8" ht="15" customHeight="1" x14ac:dyDescent="0.25">
      <c r="A28" s="53">
        <v>6</v>
      </c>
      <c r="B28" s="54" t="s">
        <v>50</v>
      </c>
      <c r="C28" s="76"/>
      <c r="D28" s="76"/>
      <c r="E28" s="76"/>
      <c r="F28" s="76"/>
      <c r="G28" s="76">
        <f t="shared" si="0"/>
        <v>0</v>
      </c>
      <c r="H28" s="76">
        <f t="shared" si="1"/>
        <v>0</v>
      </c>
    </row>
    <row r="29" spans="1:8" ht="31.5" customHeight="1" x14ac:dyDescent="0.25">
      <c r="A29" s="53">
        <v>7</v>
      </c>
      <c r="B29" s="54" t="s">
        <v>51</v>
      </c>
      <c r="C29" s="76"/>
      <c r="D29" s="76"/>
      <c r="E29" s="76"/>
      <c r="F29" s="76"/>
      <c r="G29" s="76">
        <f t="shared" si="0"/>
        <v>0</v>
      </c>
      <c r="H29" s="76">
        <f t="shared" si="1"/>
        <v>0</v>
      </c>
    </row>
    <row r="30" spans="1:8" ht="29.25" customHeight="1" x14ac:dyDescent="0.25">
      <c r="A30" s="53">
        <v>8</v>
      </c>
      <c r="B30" s="54" t="s">
        <v>18</v>
      </c>
      <c r="C30" s="76">
        <v>5000</v>
      </c>
      <c r="D30" s="76">
        <v>5990</v>
      </c>
      <c r="E30" s="76">
        <v>0</v>
      </c>
      <c r="F30" s="76">
        <v>0</v>
      </c>
      <c r="G30" s="76">
        <f t="shared" si="0"/>
        <v>5990</v>
      </c>
      <c r="H30" s="76">
        <f t="shared" si="1"/>
        <v>-990</v>
      </c>
    </row>
    <row r="31" spans="1:8" ht="15" customHeight="1" x14ac:dyDescent="0.25">
      <c r="A31" s="53">
        <v>9</v>
      </c>
      <c r="B31" s="54" t="s">
        <v>19</v>
      </c>
      <c r="C31" s="76"/>
      <c r="D31" s="76"/>
      <c r="E31" s="76"/>
      <c r="F31" s="76"/>
      <c r="G31" s="76">
        <f t="shared" si="0"/>
        <v>0</v>
      </c>
      <c r="H31" s="76">
        <f t="shared" si="1"/>
        <v>0</v>
      </c>
    </row>
    <row r="32" spans="1:8" ht="15" customHeight="1" x14ac:dyDescent="0.25">
      <c r="A32" s="53">
        <v>10</v>
      </c>
      <c r="B32" s="54" t="s">
        <v>20</v>
      </c>
      <c r="C32" s="76">
        <f>177000+177000+118000</f>
        <v>472000</v>
      </c>
      <c r="D32" s="76">
        <v>147878.84</v>
      </c>
      <c r="E32" s="110">
        <v>147092.96</v>
      </c>
      <c r="F32" s="76">
        <v>97550.41</v>
      </c>
      <c r="G32" s="76">
        <f t="shared" si="0"/>
        <v>392522.20999999996</v>
      </c>
      <c r="H32" s="76">
        <f t="shared" si="1"/>
        <v>79477.790000000037</v>
      </c>
    </row>
    <row r="33" spans="1:8" ht="59.25" customHeight="1" x14ac:dyDescent="0.25">
      <c r="A33" s="53">
        <v>11</v>
      </c>
      <c r="B33" s="54" t="s">
        <v>52</v>
      </c>
      <c r="C33" s="76"/>
      <c r="D33" s="76"/>
      <c r="E33" s="76"/>
      <c r="F33" s="76"/>
      <c r="G33" s="76">
        <f t="shared" si="0"/>
        <v>0</v>
      </c>
      <c r="H33" s="76">
        <f t="shared" si="1"/>
        <v>0</v>
      </c>
    </row>
    <row r="34" spans="1:8" ht="15" customHeight="1" x14ac:dyDescent="0.25">
      <c r="A34" s="53">
        <v>12</v>
      </c>
      <c r="B34" s="55" t="s">
        <v>21</v>
      </c>
      <c r="C34" s="76"/>
      <c r="D34" s="76"/>
      <c r="E34" s="76"/>
      <c r="F34" s="76"/>
      <c r="G34" s="76">
        <f t="shared" si="0"/>
        <v>0</v>
      </c>
      <c r="H34" s="76">
        <f t="shared" si="1"/>
        <v>0</v>
      </c>
    </row>
    <row r="35" spans="1:8" ht="44.25" customHeight="1" x14ac:dyDescent="0.25">
      <c r="A35" s="53">
        <v>13</v>
      </c>
      <c r="B35" s="55" t="s">
        <v>53</v>
      </c>
      <c r="C35" s="76"/>
      <c r="D35" s="76"/>
      <c r="E35" s="76"/>
      <c r="F35" s="76"/>
      <c r="G35" s="76">
        <f t="shared" si="0"/>
        <v>0</v>
      </c>
      <c r="H35" s="76">
        <f t="shared" si="1"/>
        <v>0</v>
      </c>
    </row>
    <row r="36" spans="1:8" ht="15" customHeight="1" x14ac:dyDescent="0.25">
      <c r="A36" s="53">
        <v>14</v>
      </c>
      <c r="B36" s="55" t="s">
        <v>35</v>
      </c>
      <c r="C36" s="76"/>
      <c r="D36" s="76"/>
      <c r="E36" s="76"/>
      <c r="F36" s="76"/>
      <c r="G36" s="76">
        <f t="shared" si="0"/>
        <v>0</v>
      </c>
      <c r="H36" s="76">
        <f t="shared" si="1"/>
        <v>0</v>
      </c>
    </row>
    <row r="37" spans="1:8" ht="48" customHeight="1" x14ac:dyDescent="0.25">
      <c r="A37" s="53">
        <v>15</v>
      </c>
      <c r="B37" s="55" t="s">
        <v>57</v>
      </c>
      <c r="C37" s="76"/>
      <c r="D37" s="76"/>
      <c r="E37" s="76"/>
      <c r="F37" s="76"/>
      <c r="G37" s="76">
        <f t="shared" si="0"/>
        <v>0</v>
      </c>
      <c r="H37" s="76">
        <f t="shared" si="1"/>
        <v>0</v>
      </c>
    </row>
    <row r="38" spans="1:8" ht="15" customHeight="1" x14ac:dyDescent="0.25">
      <c r="A38" s="53">
        <v>16</v>
      </c>
      <c r="B38" s="55" t="s">
        <v>22</v>
      </c>
      <c r="C38" s="76"/>
      <c r="D38" s="76"/>
      <c r="E38" s="76"/>
      <c r="F38" s="76"/>
      <c r="G38" s="76">
        <f t="shared" si="0"/>
        <v>0</v>
      </c>
      <c r="H38" s="76">
        <f t="shared" si="1"/>
        <v>0</v>
      </c>
    </row>
    <row r="39" spans="1:8" ht="15" customHeight="1" x14ac:dyDescent="0.25">
      <c r="A39" s="53">
        <v>17</v>
      </c>
      <c r="B39" s="54" t="s">
        <v>23</v>
      </c>
      <c r="C39" s="76">
        <f>7200+5400+3600</f>
        <v>16200</v>
      </c>
      <c r="D39" s="76">
        <v>7059.91</v>
      </c>
      <c r="E39" s="76">
        <v>5212</v>
      </c>
      <c r="F39" s="76">
        <v>3500</v>
      </c>
      <c r="G39" s="76">
        <f t="shared" si="0"/>
        <v>15771.91</v>
      </c>
      <c r="H39" s="76">
        <f t="shared" si="1"/>
        <v>428.09000000000015</v>
      </c>
    </row>
    <row r="40" spans="1:8" ht="15" customHeight="1" x14ac:dyDescent="0.25">
      <c r="A40" s="53">
        <v>18</v>
      </c>
      <c r="B40" s="54" t="s">
        <v>66</v>
      </c>
      <c r="C40" s="76">
        <v>147993</v>
      </c>
      <c r="D40" s="76">
        <v>106880</v>
      </c>
      <c r="E40" s="76"/>
      <c r="F40" s="76"/>
      <c r="G40" s="76">
        <f>D40+E40+F40</f>
        <v>106880</v>
      </c>
      <c r="H40" s="76">
        <f>C40-G40</f>
        <v>41113</v>
      </c>
    </row>
    <row r="41" spans="1:8" ht="15" x14ac:dyDescent="0.2">
      <c r="A41" s="56"/>
      <c r="B41" s="57" t="s">
        <v>3</v>
      </c>
      <c r="C41" s="77">
        <f>SUM(C23:C40)</f>
        <v>3000000</v>
      </c>
      <c r="D41" s="77">
        <f>SUM(D23:D40)</f>
        <v>1182530.75</v>
      </c>
      <c r="E41" s="77">
        <f t="shared" ref="E41:H41" si="2">SUM(E23:E40)</f>
        <v>896943.96</v>
      </c>
      <c r="F41" s="77">
        <f>SUM(F23:F40)</f>
        <v>597476.41</v>
      </c>
      <c r="G41" s="77">
        <f>SUM(G23:G40)</f>
        <v>2676951.12</v>
      </c>
      <c r="H41" s="77">
        <f t="shared" si="2"/>
        <v>323048.88000000006</v>
      </c>
    </row>
    <row r="42" spans="1:8" x14ac:dyDescent="0.2">
      <c r="A42" s="30"/>
      <c r="B42" s="24"/>
      <c r="C42" s="25"/>
      <c r="D42" s="25"/>
      <c r="E42" s="25"/>
      <c r="F42" s="25"/>
      <c r="G42" s="25"/>
      <c r="H42" s="25"/>
    </row>
    <row r="43" spans="1:8" x14ac:dyDescent="0.2">
      <c r="A43" s="30"/>
      <c r="B43" s="24"/>
      <c r="C43" s="25"/>
      <c r="D43" s="25"/>
      <c r="E43" s="25"/>
      <c r="F43" s="25"/>
      <c r="G43" s="25"/>
      <c r="H43" s="25"/>
    </row>
    <row r="44" spans="1:8" ht="15" x14ac:dyDescent="0.25">
      <c r="A44" s="31"/>
      <c r="B44" s="58"/>
      <c r="C44" s="27"/>
      <c r="D44" s="59"/>
      <c r="E44" s="59"/>
      <c r="F44" s="59"/>
      <c r="G44" s="3"/>
      <c r="H44" s="3"/>
    </row>
    <row r="45" spans="1:8" ht="15" x14ac:dyDescent="0.25">
      <c r="A45" s="31"/>
      <c r="B45" s="60"/>
      <c r="C45" s="59"/>
      <c r="D45" s="59"/>
      <c r="E45" s="59"/>
      <c r="F45" s="59"/>
      <c r="G45" s="3"/>
      <c r="H45" s="3"/>
    </row>
    <row r="46" spans="1:8" ht="15" x14ac:dyDescent="0.25">
      <c r="B46" s="58"/>
      <c r="C46" s="27"/>
      <c r="D46" s="59"/>
      <c r="E46" s="61"/>
      <c r="F46" s="61"/>
    </row>
    <row r="47" spans="1:8" ht="15" x14ac:dyDescent="0.25">
      <c r="B47" s="61"/>
      <c r="C47" s="61"/>
      <c r="D47" s="61"/>
      <c r="E47" s="61"/>
      <c r="F47" s="61"/>
    </row>
    <row r="48" spans="1:8" ht="15" x14ac:dyDescent="0.25">
      <c r="B48" s="61"/>
      <c r="C48" s="61"/>
      <c r="D48" s="61"/>
      <c r="E48" s="61"/>
      <c r="F48" s="61"/>
    </row>
  </sheetData>
  <mergeCells count="9">
    <mergeCell ref="A6:B6"/>
    <mergeCell ref="A10:B10"/>
    <mergeCell ref="G1:H1"/>
    <mergeCell ref="D20:G20"/>
    <mergeCell ref="C18:D18"/>
    <mergeCell ref="C6:H6"/>
    <mergeCell ref="C8:H8"/>
    <mergeCell ref="C10:H10"/>
    <mergeCell ref="C16:H1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85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view="pageBreakPreview" topLeftCell="A187" zoomScale="85" zoomScaleNormal="85" zoomScaleSheetLayoutView="85" workbookViewId="0">
      <selection activeCell="F59" sqref="F59"/>
    </sheetView>
  </sheetViews>
  <sheetFormatPr defaultColWidth="24" defaultRowHeight="12.75" x14ac:dyDescent="0.2"/>
  <cols>
    <col min="1" max="1" width="7.28515625" style="90" customWidth="1"/>
    <col min="2" max="2" width="28.5703125" style="16" customWidth="1"/>
    <col min="3" max="3" width="32.5703125" style="16" customWidth="1"/>
    <col min="4" max="4" width="13.42578125" style="85" customWidth="1"/>
    <col min="5" max="5" width="30.140625" style="109" customWidth="1"/>
    <col min="6" max="6" width="24" style="4"/>
    <col min="7" max="16384" width="24" style="1"/>
  </cols>
  <sheetData>
    <row r="1" spans="1:6" ht="15" x14ac:dyDescent="0.25">
      <c r="B1" s="58" t="s">
        <v>6</v>
      </c>
      <c r="C1" s="14"/>
      <c r="D1" s="78"/>
      <c r="E1" s="107"/>
    </row>
    <row r="2" spans="1:6" x14ac:dyDescent="0.2">
      <c r="B2" s="14"/>
      <c r="C2" s="14"/>
      <c r="D2" s="78"/>
      <c r="E2" s="107"/>
    </row>
    <row r="3" spans="1:6" ht="18.75" x14ac:dyDescent="0.3">
      <c r="B3" s="14"/>
      <c r="C3" s="87" t="s">
        <v>9</v>
      </c>
      <c r="D3" s="78"/>
      <c r="E3" s="107"/>
    </row>
    <row r="4" spans="1:6" ht="15.75" customHeight="1" x14ac:dyDescent="0.25">
      <c r="A4" s="124" t="s">
        <v>407</v>
      </c>
      <c r="B4" s="125"/>
      <c r="C4" s="125"/>
      <c r="D4" s="125"/>
      <c r="E4" s="125"/>
    </row>
    <row r="5" spans="1:6" ht="60.75" customHeight="1" x14ac:dyDescent="0.2">
      <c r="A5" s="91" t="s">
        <v>1</v>
      </c>
      <c r="B5" s="26" t="s">
        <v>13</v>
      </c>
      <c r="C5" s="26" t="s">
        <v>24</v>
      </c>
      <c r="D5" s="79" t="s">
        <v>25</v>
      </c>
      <c r="E5" s="96" t="s">
        <v>113</v>
      </c>
    </row>
    <row r="6" spans="1:6" ht="25.5" x14ac:dyDescent="0.2">
      <c r="A6" s="91">
        <v>1</v>
      </c>
      <c r="B6" s="95" t="s">
        <v>43</v>
      </c>
      <c r="C6" s="96"/>
      <c r="D6" s="79"/>
      <c r="E6" s="96"/>
    </row>
    <row r="7" spans="1:6" x14ac:dyDescent="0.2">
      <c r="A7" s="92"/>
      <c r="B7" s="97" t="s">
        <v>76</v>
      </c>
      <c r="C7" s="98"/>
      <c r="D7" s="80">
        <f>SUM(D6)</f>
        <v>0</v>
      </c>
      <c r="E7" s="98"/>
    </row>
    <row r="8" spans="1:6" x14ac:dyDescent="0.2">
      <c r="A8" s="91">
        <v>2</v>
      </c>
      <c r="B8" s="95" t="s">
        <v>44</v>
      </c>
      <c r="C8" s="96"/>
      <c r="D8" s="79"/>
      <c r="E8" s="96"/>
    </row>
    <row r="9" spans="1:6" x14ac:dyDescent="0.2">
      <c r="A9" s="89" t="s">
        <v>78</v>
      </c>
      <c r="B9" s="32" t="s">
        <v>45</v>
      </c>
      <c r="C9" s="96"/>
      <c r="D9" s="79"/>
      <c r="E9" s="96"/>
    </row>
    <row r="10" spans="1:6" x14ac:dyDescent="0.2">
      <c r="A10" s="89" t="s">
        <v>79</v>
      </c>
      <c r="B10" s="32" t="s">
        <v>46</v>
      </c>
      <c r="C10" s="96"/>
      <c r="D10" s="79"/>
      <c r="E10" s="96"/>
    </row>
    <row r="11" spans="1:6" x14ac:dyDescent="0.2">
      <c r="A11" s="89" t="s">
        <v>80</v>
      </c>
      <c r="B11" s="32" t="s">
        <v>47</v>
      </c>
      <c r="C11" s="96"/>
      <c r="D11" s="79"/>
      <c r="E11" s="96"/>
    </row>
    <row r="12" spans="1:6" x14ac:dyDescent="0.2">
      <c r="A12" s="91"/>
      <c r="B12" s="32" t="s">
        <v>77</v>
      </c>
      <c r="C12" s="96"/>
      <c r="D12" s="79"/>
      <c r="E12" s="96"/>
    </row>
    <row r="13" spans="1:6" x14ac:dyDescent="0.2">
      <c r="A13" s="92"/>
      <c r="B13" s="97" t="s">
        <v>81</v>
      </c>
      <c r="C13" s="98"/>
      <c r="D13" s="80">
        <f>SUM(D9:D12)</f>
        <v>0</v>
      </c>
      <c r="E13" s="98"/>
    </row>
    <row r="14" spans="1:6" s="20" customFormat="1" ht="25.5" x14ac:dyDescent="0.2">
      <c r="A14" s="93">
        <f>'[1]Финансовый отчет'!A15</f>
        <v>3</v>
      </c>
      <c r="B14" s="99" t="s">
        <v>114</v>
      </c>
      <c r="C14" s="100"/>
      <c r="D14" s="81"/>
      <c r="E14" s="100"/>
      <c r="F14" s="62"/>
    </row>
    <row r="15" spans="1:6" s="20" customFormat="1" ht="38.25" x14ac:dyDescent="0.2">
      <c r="A15" s="89" t="s">
        <v>26</v>
      </c>
      <c r="B15" s="32" t="s">
        <v>136</v>
      </c>
      <c r="C15" s="101" t="s">
        <v>145</v>
      </c>
      <c r="D15" s="86"/>
      <c r="E15" s="101" t="s">
        <v>155</v>
      </c>
      <c r="F15" s="62" t="s">
        <v>154</v>
      </c>
    </row>
    <row r="16" spans="1:6" s="20" customFormat="1" ht="37.5" customHeight="1" x14ac:dyDescent="0.2">
      <c r="A16" s="89" t="s">
        <v>163</v>
      </c>
      <c r="B16" s="32"/>
      <c r="C16" s="101"/>
      <c r="D16" s="86">
        <v>31755</v>
      </c>
      <c r="E16" s="101" t="s">
        <v>170</v>
      </c>
      <c r="F16" s="62"/>
    </row>
    <row r="17" spans="1:6" s="20" customFormat="1" ht="37.5" customHeight="1" x14ac:dyDescent="0.2">
      <c r="A17" s="89" t="s">
        <v>164</v>
      </c>
      <c r="B17" s="32"/>
      <c r="C17" s="101"/>
      <c r="D17" s="86">
        <v>7939</v>
      </c>
      <c r="E17" s="101" t="s">
        <v>173</v>
      </c>
      <c r="F17" s="62"/>
    </row>
    <row r="18" spans="1:6" s="20" customFormat="1" ht="37.5" customHeight="1" x14ac:dyDescent="0.2">
      <c r="A18" s="89" t="s">
        <v>165</v>
      </c>
      <c r="B18" s="32"/>
      <c r="C18" s="101"/>
      <c r="D18" s="86">
        <v>23816</v>
      </c>
      <c r="E18" s="101" t="s">
        <v>175</v>
      </c>
      <c r="F18" s="62"/>
    </row>
    <row r="19" spans="1:6" s="20" customFormat="1" ht="37.5" customHeight="1" x14ac:dyDescent="0.2">
      <c r="A19" s="89" t="s">
        <v>166</v>
      </c>
      <c r="B19" s="32"/>
      <c r="C19" s="101"/>
      <c r="D19" s="86">
        <v>7939</v>
      </c>
      <c r="E19" s="101" t="s">
        <v>177</v>
      </c>
      <c r="F19" s="62"/>
    </row>
    <row r="20" spans="1:6" s="20" customFormat="1" ht="37.5" customHeight="1" x14ac:dyDescent="0.2">
      <c r="A20" s="89" t="s">
        <v>167</v>
      </c>
      <c r="B20" s="32"/>
      <c r="C20" s="101"/>
      <c r="D20" s="86">
        <v>23816</v>
      </c>
      <c r="E20" s="101" t="s">
        <v>179</v>
      </c>
      <c r="F20" s="62"/>
    </row>
    <row r="21" spans="1:6" s="20" customFormat="1" ht="37.5" customHeight="1" x14ac:dyDescent="0.2">
      <c r="A21" s="89" t="s">
        <v>168</v>
      </c>
      <c r="B21" s="32"/>
      <c r="C21" s="101"/>
      <c r="D21" s="86">
        <v>7939</v>
      </c>
      <c r="E21" s="101" t="s">
        <v>182</v>
      </c>
      <c r="F21" s="62"/>
    </row>
    <row r="22" spans="1:6" s="20" customFormat="1" ht="37.5" customHeight="1" x14ac:dyDescent="0.2">
      <c r="A22" s="89" t="s">
        <v>169</v>
      </c>
      <c r="B22" s="32"/>
      <c r="C22" s="101"/>
      <c r="D22" s="86">
        <v>23816</v>
      </c>
      <c r="E22" s="101" t="s">
        <v>184</v>
      </c>
      <c r="F22" s="62"/>
    </row>
    <row r="23" spans="1:6" s="20" customFormat="1" ht="38.25" x14ac:dyDescent="0.2">
      <c r="A23" s="89" t="s">
        <v>27</v>
      </c>
      <c r="B23" s="32" t="s">
        <v>137</v>
      </c>
      <c r="C23" s="101" t="s">
        <v>146</v>
      </c>
      <c r="D23" s="86"/>
      <c r="E23" s="101" t="s">
        <v>156</v>
      </c>
      <c r="F23" s="62"/>
    </row>
    <row r="24" spans="1:6" s="20" customFormat="1" ht="37.5" customHeight="1" x14ac:dyDescent="0.2">
      <c r="A24" s="89" t="s">
        <v>266</v>
      </c>
      <c r="B24" s="32"/>
      <c r="C24" s="101"/>
      <c r="D24" s="86">
        <v>26100</v>
      </c>
      <c r="E24" s="101" t="s">
        <v>170</v>
      </c>
      <c r="F24" s="62"/>
    </row>
    <row r="25" spans="1:6" s="20" customFormat="1" ht="37.5" customHeight="1" x14ac:dyDescent="0.2">
      <c r="A25" s="89" t="s">
        <v>267</v>
      </c>
      <c r="B25" s="32"/>
      <c r="C25" s="101"/>
      <c r="D25" s="86">
        <v>6525</v>
      </c>
      <c r="E25" s="101" t="s">
        <v>173</v>
      </c>
      <c r="F25" s="62"/>
    </row>
    <row r="26" spans="1:6" s="20" customFormat="1" ht="37.5" customHeight="1" x14ac:dyDescent="0.2">
      <c r="A26" s="89" t="s">
        <v>268</v>
      </c>
      <c r="B26" s="32"/>
      <c r="C26" s="101"/>
      <c r="D26" s="86">
        <v>19575</v>
      </c>
      <c r="E26" s="101" t="s">
        <v>175</v>
      </c>
      <c r="F26" s="62"/>
    </row>
    <row r="27" spans="1:6" s="20" customFormat="1" ht="37.5" customHeight="1" x14ac:dyDescent="0.2">
      <c r="A27" s="89" t="s">
        <v>269</v>
      </c>
      <c r="B27" s="32"/>
      <c r="C27" s="101"/>
      <c r="D27" s="86">
        <v>6525</v>
      </c>
      <c r="E27" s="101" t="s">
        <v>177</v>
      </c>
      <c r="F27" s="62"/>
    </row>
    <row r="28" spans="1:6" s="20" customFormat="1" ht="37.5" customHeight="1" x14ac:dyDescent="0.2">
      <c r="A28" s="89" t="s">
        <v>270</v>
      </c>
      <c r="B28" s="32"/>
      <c r="C28" s="101"/>
      <c r="D28" s="86">
        <v>19575</v>
      </c>
      <c r="E28" s="101" t="s">
        <v>179</v>
      </c>
      <c r="F28" s="62"/>
    </row>
    <row r="29" spans="1:6" s="20" customFormat="1" ht="37.5" customHeight="1" x14ac:dyDescent="0.2">
      <c r="A29" s="89" t="s">
        <v>271</v>
      </c>
      <c r="B29" s="32"/>
      <c r="C29" s="101"/>
      <c r="D29" s="86">
        <v>6525</v>
      </c>
      <c r="E29" s="101" t="s">
        <v>182</v>
      </c>
      <c r="F29" s="62"/>
    </row>
    <row r="30" spans="1:6" s="20" customFormat="1" ht="37.5" customHeight="1" x14ac:dyDescent="0.2">
      <c r="A30" s="89" t="s">
        <v>272</v>
      </c>
      <c r="B30" s="32"/>
      <c r="C30" s="101"/>
      <c r="D30" s="86">
        <v>19575</v>
      </c>
      <c r="E30" s="101" t="s">
        <v>184</v>
      </c>
      <c r="F30" s="62"/>
    </row>
    <row r="31" spans="1:6" s="20" customFormat="1" ht="25.5" x14ac:dyDescent="0.2">
      <c r="A31" s="89" t="s">
        <v>28</v>
      </c>
      <c r="B31" s="32" t="s">
        <v>138</v>
      </c>
      <c r="C31" s="101" t="s">
        <v>147</v>
      </c>
      <c r="D31" s="86"/>
      <c r="E31" s="101" t="s">
        <v>157</v>
      </c>
      <c r="F31" s="62"/>
    </row>
    <row r="32" spans="1:6" s="20" customFormat="1" ht="38.25" customHeight="1" x14ac:dyDescent="0.2">
      <c r="A32" s="89" t="s">
        <v>273</v>
      </c>
      <c r="B32" s="32"/>
      <c r="C32" s="101"/>
      <c r="D32" s="86">
        <v>17400</v>
      </c>
      <c r="E32" s="101" t="s">
        <v>170</v>
      </c>
      <c r="F32" s="62"/>
    </row>
    <row r="33" spans="1:6" s="20" customFormat="1" ht="38.25" customHeight="1" x14ac:dyDescent="0.2">
      <c r="A33" s="89" t="s">
        <v>274</v>
      </c>
      <c r="B33" s="32"/>
      <c r="C33" s="101"/>
      <c r="D33" s="86">
        <v>4350</v>
      </c>
      <c r="E33" s="101" t="s">
        <v>173</v>
      </c>
      <c r="F33" s="62"/>
    </row>
    <row r="34" spans="1:6" s="20" customFormat="1" ht="38.25" customHeight="1" x14ac:dyDescent="0.2">
      <c r="A34" s="89" t="s">
        <v>275</v>
      </c>
      <c r="B34" s="32"/>
      <c r="C34" s="101"/>
      <c r="D34" s="86">
        <v>13050</v>
      </c>
      <c r="E34" s="101" t="s">
        <v>175</v>
      </c>
      <c r="F34" s="62"/>
    </row>
    <row r="35" spans="1:6" s="20" customFormat="1" ht="38.25" customHeight="1" x14ac:dyDescent="0.2">
      <c r="A35" s="89" t="s">
        <v>276</v>
      </c>
      <c r="B35" s="32"/>
      <c r="C35" s="101"/>
      <c r="D35" s="86">
        <v>4350</v>
      </c>
      <c r="E35" s="101" t="s">
        <v>177</v>
      </c>
      <c r="F35" s="62"/>
    </row>
    <row r="36" spans="1:6" s="20" customFormat="1" ht="38.25" customHeight="1" x14ac:dyDescent="0.2">
      <c r="A36" s="89" t="s">
        <v>277</v>
      </c>
      <c r="B36" s="32"/>
      <c r="C36" s="101"/>
      <c r="D36" s="86">
        <v>13050</v>
      </c>
      <c r="E36" s="101" t="s">
        <v>179</v>
      </c>
      <c r="F36" s="62"/>
    </row>
    <row r="37" spans="1:6" s="20" customFormat="1" ht="38.25" customHeight="1" x14ac:dyDescent="0.2">
      <c r="A37" s="89" t="s">
        <v>278</v>
      </c>
      <c r="B37" s="32"/>
      <c r="C37" s="101"/>
      <c r="D37" s="86">
        <v>4350</v>
      </c>
      <c r="E37" s="101" t="s">
        <v>182</v>
      </c>
      <c r="F37" s="62"/>
    </row>
    <row r="38" spans="1:6" s="20" customFormat="1" ht="38.25" customHeight="1" x14ac:dyDescent="0.2">
      <c r="A38" s="89" t="s">
        <v>279</v>
      </c>
      <c r="B38" s="32"/>
      <c r="C38" s="101"/>
      <c r="D38" s="86">
        <v>13050</v>
      </c>
      <c r="E38" s="101" t="s">
        <v>184</v>
      </c>
      <c r="F38" s="62"/>
    </row>
    <row r="39" spans="1:6" s="20" customFormat="1" ht="25.5" x14ac:dyDescent="0.2">
      <c r="A39" s="89" t="s">
        <v>132</v>
      </c>
      <c r="B39" s="32" t="s">
        <v>139</v>
      </c>
      <c r="C39" s="101" t="s">
        <v>148</v>
      </c>
      <c r="D39" s="86"/>
      <c r="E39" s="101" t="s">
        <v>157</v>
      </c>
      <c r="F39" s="62"/>
    </row>
    <row r="40" spans="1:6" s="20" customFormat="1" ht="24" customHeight="1" x14ac:dyDescent="0.2">
      <c r="A40" s="89" t="s">
        <v>280</v>
      </c>
      <c r="B40" s="32"/>
      <c r="C40" s="101"/>
      <c r="D40" s="86">
        <v>17400</v>
      </c>
      <c r="E40" s="101" t="s">
        <v>171</v>
      </c>
      <c r="F40" s="62"/>
    </row>
    <row r="41" spans="1:6" s="20" customFormat="1" ht="24" customHeight="1" x14ac:dyDescent="0.2">
      <c r="A41" s="89" t="s">
        <v>281</v>
      </c>
      <c r="B41" s="32"/>
      <c r="C41" s="101"/>
      <c r="D41" s="86">
        <v>4350</v>
      </c>
      <c r="E41" s="101" t="s">
        <v>172</v>
      </c>
      <c r="F41" s="62"/>
    </row>
    <row r="42" spans="1:6" s="20" customFormat="1" ht="24" customHeight="1" x14ac:dyDescent="0.2">
      <c r="A42" s="89" t="s">
        <v>282</v>
      </c>
      <c r="B42" s="32"/>
      <c r="C42" s="101"/>
      <c r="D42" s="86">
        <v>13050</v>
      </c>
      <c r="E42" s="101" t="s">
        <v>174</v>
      </c>
      <c r="F42" s="62"/>
    </row>
    <row r="43" spans="1:6" s="20" customFormat="1" ht="24" customHeight="1" x14ac:dyDescent="0.2">
      <c r="A43" s="89" t="s">
        <v>283</v>
      </c>
      <c r="B43" s="32"/>
      <c r="C43" s="101"/>
      <c r="D43" s="86">
        <v>4350</v>
      </c>
      <c r="E43" s="101" t="s">
        <v>176</v>
      </c>
      <c r="F43" s="62"/>
    </row>
    <row r="44" spans="1:6" s="20" customFormat="1" ht="24" customHeight="1" x14ac:dyDescent="0.2">
      <c r="A44" s="89" t="s">
        <v>284</v>
      </c>
      <c r="B44" s="32"/>
      <c r="C44" s="101"/>
      <c r="D44" s="86">
        <v>13050</v>
      </c>
      <c r="E44" s="101" t="s">
        <v>178</v>
      </c>
      <c r="F44" s="62"/>
    </row>
    <row r="45" spans="1:6" s="20" customFormat="1" ht="24" customHeight="1" x14ac:dyDescent="0.2">
      <c r="A45" s="89" t="s">
        <v>285</v>
      </c>
      <c r="B45" s="32"/>
      <c r="C45" s="101"/>
      <c r="D45" s="86">
        <v>4350</v>
      </c>
      <c r="E45" s="101" t="s">
        <v>181</v>
      </c>
      <c r="F45" s="62"/>
    </row>
    <row r="46" spans="1:6" s="20" customFormat="1" ht="24" customHeight="1" x14ac:dyDescent="0.2">
      <c r="A46" s="89" t="s">
        <v>286</v>
      </c>
      <c r="B46" s="32"/>
      <c r="C46" s="101"/>
      <c r="D46" s="86">
        <v>13050</v>
      </c>
      <c r="E46" s="101" t="s">
        <v>183</v>
      </c>
      <c r="F46" s="62"/>
    </row>
    <row r="47" spans="1:6" ht="25.5" x14ac:dyDescent="0.2">
      <c r="A47" s="89" t="s">
        <v>133</v>
      </c>
      <c r="B47" s="32" t="s">
        <v>140</v>
      </c>
      <c r="C47" s="102" t="s">
        <v>149</v>
      </c>
      <c r="D47" s="82"/>
      <c r="E47" s="101" t="s">
        <v>157</v>
      </c>
    </row>
    <row r="48" spans="1:6" ht="35.25" customHeight="1" x14ac:dyDescent="0.2">
      <c r="A48" s="89" t="s">
        <v>287</v>
      </c>
      <c r="B48" s="32"/>
      <c r="C48" s="102"/>
      <c r="D48" s="82">
        <v>17400</v>
      </c>
      <c r="E48" s="101" t="s">
        <v>170</v>
      </c>
    </row>
    <row r="49" spans="1:5" ht="35.25" customHeight="1" x14ac:dyDescent="0.2">
      <c r="A49" s="89" t="s">
        <v>288</v>
      </c>
      <c r="B49" s="32"/>
      <c r="C49" s="102"/>
      <c r="D49" s="82">
        <v>4350</v>
      </c>
      <c r="E49" s="101" t="s">
        <v>173</v>
      </c>
    </row>
    <row r="50" spans="1:5" ht="35.25" customHeight="1" x14ac:dyDescent="0.2">
      <c r="A50" s="89" t="s">
        <v>289</v>
      </c>
      <c r="B50" s="32"/>
      <c r="C50" s="102"/>
      <c r="D50" s="82">
        <v>13050</v>
      </c>
      <c r="E50" s="101" t="s">
        <v>175</v>
      </c>
    </row>
    <row r="51" spans="1:5" ht="35.25" customHeight="1" x14ac:dyDescent="0.2">
      <c r="A51" s="89" t="s">
        <v>290</v>
      </c>
      <c r="B51" s="32"/>
      <c r="C51" s="102"/>
      <c r="D51" s="82">
        <v>4350</v>
      </c>
      <c r="E51" s="101" t="s">
        <v>177</v>
      </c>
    </row>
    <row r="52" spans="1:5" ht="35.25" customHeight="1" x14ac:dyDescent="0.2">
      <c r="A52" s="89" t="s">
        <v>291</v>
      </c>
      <c r="B52" s="32"/>
      <c r="C52" s="102"/>
      <c r="D52" s="82">
        <v>13050</v>
      </c>
      <c r="E52" s="101" t="s">
        <v>179</v>
      </c>
    </row>
    <row r="53" spans="1:5" ht="35.25" customHeight="1" x14ac:dyDescent="0.2">
      <c r="A53" s="89" t="s">
        <v>292</v>
      </c>
      <c r="B53" s="32"/>
      <c r="C53" s="102"/>
      <c r="D53" s="82">
        <v>4350</v>
      </c>
      <c r="E53" s="101" t="s">
        <v>182</v>
      </c>
    </row>
    <row r="54" spans="1:5" ht="35.25" customHeight="1" x14ac:dyDescent="0.2">
      <c r="A54" s="89" t="s">
        <v>293</v>
      </c>
      <c r="B54" s="32"/>
      <c r="C54" s="102"/>
      <c r="D54" s="82">
        <v>13050</v>
      </c>
      <c r="E54" s="101" t="s">
        <v>184</v>
      </c>
    </row>
    <row r="55" spans="1:5" ht="38.25" x14ac:dyDescent="0.2">
      <c r="A55" s="89" t="s">
        <v>134</v>
      </c>
      <c r="B55" s="32" t="s">
        <v>141</v>
      </c>
      <c r="C55" s="102" t="s">
        <v>150</v>
      </c>
      <c r="D55" s="82"/>
      <c r="E55" s="102" t="s">
        <v>158</v>
      </c>
    </row>
    <row r="56" spans="1:5" ht="36" customHeight="1" x14ac:dyDescent="0.2">
      <c r="A56" s="89" t="s">
        <v>294</v>
      </c>
      <c r="B56" s="32"/>
      <c r="C56" s="102"/>
      <c r="D56" s="82">
        <v>13050</v>
      </c>
      <c r="E56" s="102" t="s">
        <v>170</v>
      </c>
    </row>
    <row r="57" spans="1:5" ht="36" customHeight="1" x14ac:dyDescent="0.2">
      <c r="A57" s="89" t="s">
        <v>295</v>
      </c>
      <c r="B57" s="32"/>
      <c r="C57" s="102"/>
      <c r="D57" s="82">
        <v>3262</v>
      </c>
      <c r="E57" s="102" t="s">
        <v>173</v>
      </c>
    </row>
    <row r="58" spans="1:5" ht="36" customHeight="1" x14ac:dyDescent="0.2">
      <c r="A58" s="89" t="s">
        <v>296</v>
      </c>
      <c r="B58" s="32"/>
      <c r="C58" s="102"/>
      <c r="D58" s="82">
        <v>9788</v>
      </c>
      <c r="E58" s="102" t="s">
        <v>175</v>
      </c>
    </row>
    <row r="59" spans="1:5" ht="36" customHeight="1" x14ac:dyDescent="0.2">
      <c r="A59" s="89" t="s">
        <v>297</v>
      </c>
      <c r="B59" s="32"/>
      <c r="C59" s="102"/>
      <c r="D59" s="82">
        <v>3262</v>
      </c>
      <c r="E59" s="102" t="s">
        <v>177</v>
      </c>
    </row>
    <row r="60" spans="1:5" ht="36" customHeight="1" x14ac:dyDescent="0.2">
      <c r="A60" s="89" t="s">
        <v>298</v>
      </c>
      <c r="B60" s="32"/>
      <c r="C60" s="102"/>
      <c r="D60" s="82">
        <v>9788</v>
      </c>
      <c r="E60" s="102" t="s">
        <v>179</v>
      </c>
    </row>
    <row r="61" spans="1:5" ht="36" customHeight="1" x14ac:dyDescent="0.2">
      <c r="A61" s="89" t="s">
        <v>299</v>
      </c>
      <c r="B61" s="32"/>
      <c r="C61" s="102"/>
      <c r="D61" s="82">
        <v>3262</v>
      </c>
      <c r="E61" s="102" t="s">
        <v>182</v>
      </c>
    </row>
    <row r="62" spans="1:5" ht="36" customHeight="1" x14ac:dyDescent="0.2">
      <c r="A62" s="89" t="s">
        <v>300</v>
      </c>
      <c r="B62" s="32"/>
      <c r="C62" s="102"/>
      <c r="D62" s="82">
        <v>9788</v>
      </c>
      <c r="E62" s="102" t="s">
        <v>184</v>
      </c>
    </row>
    <row r="63" spans="1:5" ht="25.5" x14ac:dyDescent="0.2">
      <c r="A63" s="89" t="s">
        <v>135</v>
      </c>
      <c r="B63" s="32" t="s">
        <v>142</v>
      </c>
      <c r="C63" s="102" t="s">
        <v>151</v>
      </c>
      <c r="D63" s="82"/>
      <c r="E63" s="101" t="s">
        <v>162</v>
      </c>
    </row>
    <row r="64" spans="1:5" ht="40.5" customHeight="1" x14ac:dyDescent="0.2">
      <c r="A64" s="89" t="s">
        <v>301</v>
      </c>
      <c r="B64" s="32"/>
      <c r="C64" s="102"/>
      <c r="D64" s="82">
        <v>4350</v>
      </c>
      <c r="E64" s="101" t="s">
        <v>173</v>
      </c>
    </row>
    <row r="65" spans="1:5" ht="40.5" customHeight="1" x14ac:dyDescent="0.2">
      <c r="A65" s="89" t="s">
        <v>302</v>
      </c>
      <c r="B65" s="32"/>
      <c r="C65" s="102"/>
      <c r="D65" s="82">
        <v>13050</v>
      </c>
      <c r="E65" s="101" t="s">
        <v>175</v>
      </c>
    </row>
    <row r="66" spans="1:5" ht="40.5" customHeight="1" x14ac:dyDescent="0.2">
      <c r="A66" s="89" t="s">
        <v>303</v>
      </c>
      <c r="B66" s="32"/>
      <c r="C66" s="102"/>
      <c r="D66" s="82">
        <v>4350</v>
      </c>
      <c r="E66" s="101" t="s">
        <v>177</v>
      </c>
    </row>
    <row r="67" spans="1:5" ht="40.5" customHeight="1" x14ac:dyDescent="0.2">
      <c r="A67" s="89" t="s">
        <v>304</v>
      </c>
      <c r="B67" s="32"/>
      <c r="C67" s="102"/>
      <c r="D67" s="82">
        <v>6775.32</v>
      </c>
      <c r="E67" s="101" t="s">
        <v>179</v>
      </c>
    </row>
    <row r="68" spans="1:5" ht="40.5" customHeight="1" x14ac:dyDescent="0.2">
      <c r="A68" s="89" t="s">
        <v>305</v>
      </c>
      <c r="B68" s="32"/>
      <c r="C68" s="102"/>
      <c r="D68" s="82">
        <v>6274.68</v>
      </c>
      <c r="E68" s="101" t="s">
        <v>180</v>
      </c>
    </row>
    <row r="69" spans="1:5" ht="40.5" customHeight="1" x14ac:dyDescent="0.2">
      <c r="A69" s="89" t="s">
        <v>306</v>
      </c>
      <c r="B69" s="32"/>
      <c r="C69" s="102"/>
      <c r="D69" s="82">
        <v>4350</v>
      </c>
      <c r="E69" s="101" t="s">
        <v>182</v>
      </c>
    </row>
    <row r="70" spans="1:5" ht="40.5" customHeight="1" x14ac:dyDescent="0.2">
      <c r="A70" s="89" t="s">
        <v>307</v>
      </c>
      <c r="B70" s="32"/>
      <c r="C70" s="102"/>
      <c r="D70" s="82">
        <v>13232</v>
      </c>
      <c r="E70" s="101" t="s">
        <v>184</v>
      </c>
    </row>
    <row r="71" spans="1:5" ht="25.5" x14ac:dyDescent="0.2">
      <c r="A71" s="89" t="s">
        <v>159</v>
      </c>
      <c r="B71" s="32" t="s">
        <v>143</v>
      </c>
      <c r="C71" s="102" t="s">
        <v>152</v>
      </c>
      <c r="D71" s="82"/>
      <c r="E71" s="101" t="s">
        <v>162</v>
      </c>
    </row>
    <row r="72" spans="1:5" ht="39.75" customHeight="1" x14ac:dyDescent="0.2">
      <c r="A72" s="89" t="s">
        <v>308</v>
      </c>
      <c r="B72" s="32"/>
      <c r="C72" s="102"/>
      <c r="D72" s="82">
        <v>4350</v>
      </c>
      <c r="E72" s="101" t="s">
        <v>173</v>
      </c>
    </row>
    <row r="73" spans="1:5" ht="39.75" customHeight="1" x14ac:dyDescent="0.2">
      <c r="A73" s="89" t="s">
        <v>309</v>
      </c>
      <c r="B73" s="32"/>
      <c r="C73" s="102"/>
      <c r="D73" s="82">
        <v>13050</v>
      </c>
      <c r="E73" s="101" t="s">
        <v>175</v>
      </c>
    </row>
    <row r="74" spans="1:5" ht="39.75" customHeight="1" x14ac:dyDescent="0.2">
      <c r="A74" s="89" t="s">
        <v>310</v>
      </c>
      <c r="B74" s="32"/>
      <c r="C74" s="102"/>
      <c r="D74" s="82">
        <v>4350</v>
      </c>
      <c r="E74" s="101" t="s">
        <v>177</v>
      </c>
    </row>
    <row r="75" spans="1:5" ht="39.75" customHeight="1" x14ac:dyDescent="0.2">
      <c r="A75" s="89" t="s">
        <v>311</v>
      </c>
      <c r="B75" s="32"/>
      <c r="C75" s="102"/>
      <c r="D75" s="82">
        <v>13050</v>
      </c>
      <c r="E75" s="101" t="s">
        <v>179</v>
      </c>
    </row>
    <row r="76" spans="1:5" ht="39.75" customHeight="1" x14ac:dyDescent="0.2">
      <c r="A76" s="89" t="s">
        <v>312</v>
      </c>
      <c r="B76" s="32"/>
      <c r="C76" s="102"/>
      <c r="D76" s="82">
        <v>4350</v>
      </c>
      <c r="E76" s="101" t="s">
        <v>182</v>
      </c>
    </row>
    <row r="77" spans="1:5" ht="39.75" customHeight="1" x14ac:dyDescent="0.2">
      <c r="A77" s="89" t="s">
        <v>313</v>
      </c>
      <c r="B77" s="32"/>
      <c r="C77" s="102"/>
      <c r="D77" s="82">
        <v>13050</v>
      </c>
      <c r="E77" s="101" t="s">
        <v>184</v>
      </c>
    </row>
    <row r="78" spans="1:5" ht="25.5" x14ac:dyDescent="0.2">
      <c r="A78" s="89" t="s">
        <v>160</v>
      </c>
      <c r="B78" s="32" t="s">
        <v>144</v>
      </c>
      <c r="C78" s="102" t="s">
        <v>153</v>
      </c>
      <c r="D78" s="82"/>
      <c r="E78" s="101" t="s">
        <v>162</v>
      </c>
    </row>
    <row r="79" spans="1:5" ht="40.5" customHeight="1" x14ac:dyDescent="0.2">
      <c r="A79" s="89" t="s">
        <v>314</v>
      </c>
      <c r="B79" s="32"/>
      <c r="C79" s="102"/>
      <c r="D79" s="82">
        <v>5437</v>
      </c>
      <c r="E79" s="101" t="s">
        <v>173</v>
      </c>
    </row>
    <row r="80" spans="1:5" ht="40.5" customHeight="1" x14ac:dyDescent="0.2">
      <c r="A80" s="89" t="s">
        <v>315</v>
      </c>
      <c r="B80" s="32"/>
      <c r="C80" s="102"/>
      <c r="D80" s="82">
        <v>16313</v>
      </c>
      <c r="E80" s="101" t="s">
        <v>175</v>
      </c>
    </row>
    <row r="81" spans="1:5" ht="40.5" customHeight="1" x14ac:dyDescent="0.2">
      <c r="A81" s="89" t="s">
        <v>316</v>
      </c>
      <c r="B81" s="32"/>
      <c r="C81" s="102"/>
      <c r="D81" s="82">
        <v>5437</v>
      </c>
      <c r="E81" s="101" t="s">
        <v>177</v>
      </c>
    </row>
    <row r="82" spans="1:5" ht="40.5" customHeight="1" x14ac:dyDescent="0.2">
      <c r="A82" s="89" t="s">
        <v>317</v>
      </c>
      <c r="B82" s="32"/>
      <c r="C82" s="102"/>
      <c r="D82" s="82">
        <v>16313</v>
      </c>
      <c r="E82" s="101" t="s">
        <v>179</v>
      </c>
    </row>
    <row r="83" spans="1:5" ht="40.5" customHeight="1" x14ac:dyDescent="0.2">
      <c r="A83" s="89" t="s">
        <v>318</v>
      </c>
      <c r="B83" s="32"/>
      <c r="C83" s="102"/>
      <c r="D83" s="82">
        <v>5437</v>
      </c>
      <c r="E83" s="102" t="s">
        <v>182</v>
      </c>
    </row>
    <row r="84" spans="1:5" ht="40.5" customHeight="1" x14ac:dyDescent="0.2">
      <c r="A84" s="89" t="s">
        <v>319</v>
      </c>
      <c r="B84" s="32"/>
      <c r="C84" s="102"/>
      <c r="D84" s="82">
        <v>16313</v>
      </c>
      <c r="E84" s="102" t="s">
        <v>184</v>
      </c>
    </row>
    <row r="85" spans="1:5" x14ac:dyDescent="0.2">
      <c r="A85" s="89" t="s">
        <v>161</v>
      </c>
      <c r="B85" s="32" t="s">
        <v>7</v>
      </c>
      <c r="C85" s="102"/>
      <c r="D85" s="82"/>
      <c r="E85" s="102"/>
    </row>
    <row r="86" spans="1:5" ht="25.5" x14ac:dyDescent="0.2">
      <c r="A86" s="89" t="s">
        <v>320</v>
      </c>
      <c r="B86" s="32"/>
      <c r="C86" s="102"/>
      <c r="D86" s="82">
        <v>18395</v>
      </c>
      <c r="E86" s="102" t="s">
        <v>185</v>
      </c>
    </row>
    <row r="87" spans="1:5" ht="25.5" x14ac:dyDescent="0.2">
      <c r="A87" s="89" t="s">
        <v>321</v>
      </c>
      <c r="B87" s="32"/>
      <c r="C87" s="102"/>
      <c r="D87" s="82">
        <v>6711</v>
      </c>
      <c r="E87" s="102" t="s">
        <v>187</v>
      </c>
    </row>
    <row r="88" spans="1:5" ht="25.5" x14ac:dyDescent="0.2">
      <c r="A88" s="89" t="s">
        <v>322</v>
      </c>
      <c r="B88" s="32"/>
      <c r="C88" s="102"/>
      <c r="D88" s="82">
        <v>20134</v>
      </c>
      <c r="E88" s="102" t="s">
        <v>189</v>
      </c>
    </row>
    <row r="89" spans="1:5" ht="25.5" x14ac:dyDescent="0.2">
      <c r="A89" s="89" t="s">
        <v>323</v>
      </c>
      <c r="B89" s="32"/>
      <c r="C89" s="102"/>
      <c r="D89" s="82">
        <v>6711</v>
      </c>
      <c r="E89" s="102" t="s">
        <v>191</v>
      </c>
    </row>
    <row r="90" spans="1:5" ht="25.5" x14ac:dyDescent="0.2">
      <c r="A90" s="89" t="s">
        <v>324</v>
      </c>
      <c r="B90" s="32"/>
      <c r="C90" s="102"/>
      <c r="D90" s="82">
        <v>19196</v>
      </c>
      <c r="E90" s="102" t="s">
        <v>193</v>
      </c>
    </row>
    <row r="91" spans="1:5" ht="25.5" x14ac:dyDescent="0.2">
      <c r="A91" s="89" t="s">
        <v>325</v>
      </c>
      <c r="B91" s="32"/>
      <c r="C91" s="102"/>
      <c r="D91" s="82">
        <v>938</v>
      </c>
      <c r="E91" s="102" t="s">
        <v>197</v>
      </c>
    </row>
    <row r="92" spans="1:5" ht="25.5" x14ac:dyDescent="0.2">
      <c r="A92" s="89" t="s">
        <v>326</v>
      </c>
      <c r="B92" s="32"/>
      <c r="C92" s="102"/>
      <c r="D92" s="82">
        <v>6711</v>
      </c>
      <c r="E92" s="102" t="s">
        <v>198</v>
      </c>
    </row>
    <row r="93" spans="1:5" ht="25.5" x14ac:dyDescent="0.2">
      <c r="A93" s="89" t="s">
        <v>327</v>
      </c>
      <c r="B93" s="32"/>
      <c r="C93" s="102"/>
      <c r="D93" s="82">
        <v>19952</v>
      </c>
      <c r="E93" s="102" t="s">
        <v>201</v>
      </c>
    </row>
    <row r="94" spans="1:5" x14ac:dyDescent="0.2">
      <c r="A94" s="92"/>
      <c r="B94" s="97" t="s">
        <v>32</v>
      </c>
      <c r="C94" s="98"/>
      <c r="D94" s="80">
        <f>SUM(D15:D93)</f>
        <v>761000</v>
      </c>
      <c r="E94" s="98"/>
    </row>
    <row r="95" spans="1:5" x14ac:dyDescent="0.2">
      <c r="A95" s="91">
        <f>'[1]Финансовый отчет'!A16</f>
        <v>4</v>
      </c>
      <c r="B95" s="64" t="s">
        <v>17</v>
      </c>
      <c r="C95" s="103"/>
      <c r="D95" s="79"/>
      <c r="E95" s="103" t="s">
        <v>357</v>
      </c>
    </row>
    <row r="96" spans="1:5" ht="25.5" x14ac:dyDescent="0.2">
      <c r="A96" s="89" t="s">
        <v>29</v>
      </c>
      <c r="B96" s="32" t="s">
        <v>8</v>
      </c>
      <c r="C96" s="102"/>
      <c r="D96" s="82"/>
      <c r="E96" s="102" t="s">
        <v>359</v>
      </c>
    </row>
    <row r="97" spans="1:5" ht="25.5" x14ac:dyDescent="0.2">
      <c r="A97" s="89" t="s">
        <v>328</v>
      </c>
      <c r="B97" s="32"/>
      <c r="C97" s="102"/>
      <c r="D97" s="82">
        <v>28300</v>
      </c>
      <c r="E97" s="102" t="s">
        <v>186</v>
      </c>
    </row>
    <row r="98" spans="1:5" ht="25.5" x14ac:dyDescent="0.2">
      <c r="A98" s="89" t="s">
        <v>329</v>
      </c>
      <c r="B98" s="32"/>
      <c r="C98" s="102"/>
      <c r="D98" s="82">
        <v>41300</v>
      </c>
      <c r="E98" s="102" t="s">
        <v>188</v>
      </c>
    </row>
    <row r="99" spans="1:5" ht="25.5" x14ac:dyDescent="0.2">
      <c r="A99" s="89" t="s">
        <v>330</v>
      </c>
      <c r="B99" s="32"/>
      <c r="C99" s="102"/>
      <c r="D99" s="82">
        <v>39204.76</v>
      </c>
      <c r="E99" s="102" t="s">
        <v>194</v>
      </c>
    </row>
    <row r="100" spans="1:5" ht="25.5" x14ac:dyDescent="0.2">
      <c r="A100" s="89" t="s">
        <v>331</v>
      </c>
      <c r="B100" s="32"/>
      <c r="C100" s="102"/>
      <c r="D100" s="82">
        <v>2095.2399999999998</v>
      </c>
      <c r="E100" s="102" t="s">
        <v>196</v>
      </c>
    </row>
    <row r="101" spans="1:5" ht="25.5" x14ac:dyDescent="0.2">
      <c r="A101" s="89" t="s">
        <v>332</v>
      </c>
      <c r="B101" s="32"/>
      <c r="C101" s="102"/>
      <c r="D101" s="82">
        <v>41300</v>
      </c>
      <c r="E101" s="102" t="s">
        <v>195</v>
      </c>
    </row>
    <row r="102" spans="1:5" ht="25.5" x14ac:dyDescent="0.2">
      <c r="A102" s="89" t="s">
        <v>30</v>
      </c>
      <c r="B102" s="32" t="s">
        <v>337</v>
      </c>
      <c r="C102" s="102"/>
      <c r="D102" s="82"/>
      <c r="E102" s="102" t="s">
        <v>359</v>
      </c>
    </row>
    <row r="103" spans="1:5" ht="25.5" x14ac:dyDescent="0.2">
      <c r="A103" s="89" t="s">
        <v>333</v>
      </c>
      <c r="B103" s="32"/>
      <c r="C103" s="102"/>
      <c r="D103" s="82">
        <v>283</v>
      </c>
      <c r="E103" s="102" t="s">
        <v>406</v>
      </c>
    </row>
    <row r="104" spans="1:5" ht="25.5" x14ac:dyDescent="0.2">
      <c r="A104" s="89" t="s">
        <v>334</v>
      </c>
      <c r="B104" s="32"/>
      <c r="C104" s="102"/>
      <c r="D104" s="82">
        <v>413</v>
      </c>
      <c r="E104" s="102" t="s">
        <v>190</v>
      </c>
    </row>
    <row r="105" spans="1:5" ht="25.5" x14ac:dyDescent="0.2">
      <c r="A105" s="89" t="s">
        <v>335</v>
      </c>
      <c r="B105" s="32"/>
      <c r="C105" s="102"/>
      <c r="D105" s="82">
        <v>392.05</v>
      </c>
      <c r="E105" s="102" t="s">
        <v>192</v>
      </c>
    </row>
    <row r="106" spans="1:5" ht="25.5" x14ac:dyDescent="0.2">
      <c r="A106" s="89" t="s">
        <v>336</v>
      </c>
      <c r="B106" s="32"/>
      <c r="C106" s="102"/>
      <c r="D106" s="82">
        <v>20.95</v>
      </c>
      <c r="E106" s="102" t="s">
        <v>199</v>
      </c>
    </row>
    <row r="107" spans="1:5" ht="25.5" x14ac:dyDescent="0.2">
      <c r="A107" s="89" t="s">
        <v>358</v>
      </c>
      <c r="B107" s="32"/>
      <c r="C107" s="102"/>
      <c r="D107" s="82">
        <v>413</v>
      </c>
      <c r="E107" s="102" t="s">
        <v>200</v>
      </c>
    </row>
    <row r="108" spans="1:5" x14ac:dyDescent="0.2">
      <c r="A108" s="92"/>
      <c r="B108" s="97" t="s">
        <v>31</v>
      </c>
      <c r="C108" s="98"/>
      <c r="D108" s="80">
        <f>SUM(D96:D107)</f>
        <v>153722</v>
      </c>
      <c r="E108" s="98"/>
    </row>
    <row r="109" spans="1:5" ht="25.5" x14ac:dyDescent="0.2">
      <c r="A109" s="91">
        <v>5</v>
      </c>
      <c r="B109" s="64" t="s">
        <v>118</v>
      </c>
      <c r="C109" s="103"/>
      <c r="D109" s="79"/>
      <c r="E109" s="103"/>
    </row>
    <row r="110" spans="1:5" x14ac:dyDescent="0.2">
      <c r="A110" s="89" t="s">
        <v>82</v>
      </c>
      <c r="B110" s="32"/>
      <c r="C110" s="103"/>
      <c r="D110" s="79"/>
      <c r="E110" s="103"/>
    </row>
    <row r="111" spans="1:5" x14ac:dyDescent="0.2">
      <c r="A111" s="89" t="s">
        <v>86</v>
      </c>
      <c r="B111" s="32"/>
      <c r="C111" s="103"/>
      <c r="D111" s="79"/>
      <c r="E111" s="103"/>
    </row>
    <row r="112" spans="1:5" x14ac:dyDescent="0.2">
      <c r="A112" s="89"/>
      <c r="B112" s="32" t="s">
        <v>77</v>
      </c>
      <c r="C112" s="103"/>
      <c r="D112" s="79"/>
      <c r="E112" s="103"/>
    </row>
    <row r="113" spans="1:5" x14ac:dyDescent="0.2">
      <c r="A113" s="92"/>
      <c r="B113" s="97" t="s">
        <v>83</v>
      </c>
      <c r="C113" s="98"/>
      <c r="D113" s="80">
        <f>SUM(D110:D112)</f>
        <v>0</v>
      </c>
      <c r="E113" s="98"/>
    </row>
    <row r="114" spans="1:5" ht="14.25" customHeight="1" x14ac:dyDescent="0.2">
      <c r="A114" s="91">
        <v>6</v>
      </c>
      <c r="B114" s="64" t="s">
        <v>50</v>
      </c>
      <c r="C114" s="103"/>
      <c r="D114" s="79"/>
      <c r="E114" s="103"/>
    </row>
    <row r="115" spans="1:5" ht="14.25" customHeight="1" x14ac:dyDescent="0.2">
      <c r="A115" s="89" t="s">
        <v>84</v>
      </c>
      <c r="B115" s="32" t="s">
        <v>8</v>
      </c>
      <c r="C115" s="103"/>
      <c r="D115" s="79"/>
      <c r="E115" s="103"/>
    </row>
    <row r="116" spans="1:5" ht="14.25" customHeight="1" x14ac:dyDescent="0.2">
      <c r="A116" s="89" t="s">
        <v>87</v>
      </c>
      <c r="B116" s="32" t="s">
        <v>10</v>
      </c>
      <c r="C116" s="103"/>
      <c r="D116" s="79"/>
      <c r="E116" s="103"/>
    </row>
    <row r="117" spans="1:5" ht="14.25" customHeight="1" x14ac:dyDescent="0.2">
      <c r="A117" s="89" t="s">
        <v>88</v>
      </c>
      <c r="B117" s="32" t="s">
        <v>77</v>
      </c>
      <c r="C117" s="103"/>
      <c r="D117" s="79"/>
      <c r="E117" s="103"/>
    </row>
    <row r="118" spans="1:5" x14ac:dyDescent="0.2">
      <c r="A118" s="92"/>
      <c r="B118" s="97" t="s">
        <v>85</v>
      </c>
      <c r="C118" s="98"/>
      <c r="D118" s="80">
        <f>SUM(D115:D117)</f>
        <v>0</v>
      </c>
      <c r="E118" s="98"/>
    </row>
    <row r="119" spans="1:5" ht="24.75" customHeight="1" x14ac:dyDescent="0.2">
      <c r="A119" s="91">
        <v>7</v>
      </c>
      <c r="B119" s="64" t="s">
        <v>51</v>
      </c>
      <c r="C119" s="103"/>
      <c r="D119" s="79"/>
      <c r="E119" s="103"/>
    </row>
    <row r="120" spans="1:5" x14ac:dyDescent="0.2">
      <c r="A120" s="92"/>
      <c r="B120" s="97" t="s">
        <v>89</v>
      </c>
      <c r="C120" s="98"/>
      <c r="D120" s="80">
        <f>SUM(D119)</f>
        <v>0</v>
      </c>
      <c r="E120" s="98"/>
    </row>
    <row r="121" spans="1:5" ht="25.5" x14ac:dyDescent="0.2">
      <c r="A121" s="91">
        <v>8</v>
      </c>
      <c r="B121" s="64" t="s">
        <v>18</v>
      </c>
      <c r="C121" s="103"/>
      <c r="D121" s="79"/>
      <c r="E121" s="103"/>
    </row>
    <row r="122" spans="1:5" ht="69.75" customHeight="1" x14ac:dyDescent="0.2">
      <c r="A122" s="89" t="s">
        <v>33</v>
      </c>
      <c r="B122" s="104" t="s">
        <v>204</v>
      </c>
      <c r="C122" s="104" t="s">
        <v>202</v>
      </c>
      <c r="D122" s="82">
        <v>5990</v>
      </c>
      <c r="E122" s="102" t="s">
        <v>203</v>
      </c>
    </row>
    <row r="123" spans="1:5" x14ac:dyDescent="0.2">
      <c r="A123" s="92"/>
      <c r="B123" s="97" t="s">
        <v>92</v>
      </c>
      <c r="C123" s="98"/>
      <c r="D123" s="80">
        <f>SUM(D122:D122)</f>
        <v>5990</v>
      </c>
      <c r="E123" s="98"/>
    </row>
    <row r="124" spans="1:5" x14ac:dyDescent="0.2">
      <c r="A124" s="91">
        <v>9</v>
      </c>
      <c r="B124" s="64" t="s">
        <v>19</v>
      </c>
      <c r="C124" s="103"/>
      <c r="D124" s="79"/>
      <c r="E124" s="103"/>
    </row>
    <row r="125" spans="1:5" x14ac:dyDescent="0.2">
      <c r="A125" s="92"/>
      <c r="B125" s="97" t="s">
        <v>93</v>
      </c>
      <c r="C125" s="98"/>
      <c r="D125" s="80">
        <f>SUM(D124)</f>
        <v>0</v>
      </c>
      <c r="E125" s="98"/>
    </row>
    <row r="126" spans="1:5" x14ac:dyDescent="0.2">
      <c r="A126" s="91">
        <v>10</v>
      </c>
      <c r="B126" s="64" t="s">
        <v>20</v>
      </c>
      <c r="C126" s="103"/>
      <c r="D126" s="79"/>
      <c r="E126" s="103"/>
    </row>
    <row r="127" spans="1:5" ht="38.25" x14ac:dyDescent="0.2">
      <c r="A127" s="91" t="s">
        <v>208</v>
      </c>
      <c r="B127" s="64" t="s">
        <v>338</v>
      </c>
      <c r="C127" s="102" t="s">
        <v>205</v>
      </c>
      <c r="D127" s="79"/>
      <c r="E127" s="102" t="s">
        <v>396</v>
      </c>
    </row>
    <row r="128" spans="1:5" ht="42" customHeight="1" x14ac:dyDescent="0.2">
      <c r="A128" s="91" t="s">
        <v>340</v>
      </c>
      <c r="B128" s="64"/>
      <c r="C128" s="102"/>
      <c r="D128" s="82">
        <v>42000</v>
      </c>
      <c r="E128" s="102" t="s">
        <v>397</v>
      </c>
    </row>
    <row r="129" spans="1:5" ht="37.5" customHeight="1" x14ac:dyDescent="0.2">
      <c r="A129" s="91" t="s">
        <v>341</v>
      </c>
      <c r="B129" s="64"/>
      <c r="C129" s="102"/>
      <c r="D129" s="82">
        <v>46500</v>
      </c>
      <c r="E129" s="102" t="s">
        <v>206</v>
      </c>
    </row>
    <row r="130" spans="1:5" ht="40.5" customHeight="1" x14ac:dyDescent="0.2">
      <c r="A130" s="91" t="s">
        <v>342</v>
      </c>
      <c r="B130" s="64"/>
      <c r="C130" s="102"/>
      <c r="D130" s="82">
        <v>45000</v>
      </c>
      <c r="E130" s="102" t="s">
        <v>207</v>
      </c>
    </row>
    <row r="131" spans="1:5" ht="35.25" customHeight="1" x14ac:dyDescent="0.2">
      <c r="A131" s="91" t="s">
        <v>209</v>
      </c>
      <c r="B131" s="64" t="s">
        <v>210</v>
      </c>
      <c r="C131" s="102" t="s">
        <v>339</v>
      </c>
      <c r="D131" s="79"/>
      <c r="E131" s="102" t="s">
        <v>211</v>
      </c>
    </row>
    <row r="132" spans="1:5" ht="38.25" x14ac:dyDescent="0.2">
      <c r="A132" s="91" t="s">
        <v>343</v>
      </c>
      <c r="B132" s="64"/>
      <c r="C132" s="103"/>
      <c r="D132" s="82">
        <v>4206.4799999999996</v>
      </c>
      <c r="E132" s="102" t="s">
        <v>212</v>
      </c>
    </row>
    <row r="133" spans="1:5" ht="38.25" x14ac:dyDescent="0.2">
      <c r="A133" s="91" t="s">
        <v>344</v>
      </c>
      <c r="B133" s="64"/>
      <c r="C133" s="103"/>
      <c r="D133" s="82">
        <v>5080.87</v>
      </c>
      <c r="E133" s="102" t="s">
        <v>213</v>
      </c>
    </row>
    <row r="134" spans="1:5" ht="38.25" x14ac:dyDescent="0.2">
      <c r="A134" s="91" t="s">
        <v>345</v>
      </c>
      <c r="B134" s="64"/>
      <c r="C134" s="103"/>
      <c r="D134" s="82">
        <v>5091.49</v>
      </c>
      <c r="E134" s="102" t="s">
        <v>214</v>
      </c>
    </row>
    <row r="135" spans="1:5" x14ac:dyDescent="0.2">
      <c r="A135" s="92"/>
      <c r="B135" s="97" t="s">
        <v>94</v>
      </c>
      <c r="C135" s="98"/>
      <c r="D135" s="80">
        <f>SUM(D126:D134)</f>
        <v>147878.84</v>
      </c>
      <c r="E135" s="98"/>
    </row>
    <row r="136" spans="1:5" ht="76.5" customHeight="1" x14ac:dyDescent="0.2">
      <c r="A136" s="91">
        <v>11</v>
      </c>
      <c r="B136" s="64" t="s">
        <v>52</v>
      </c>
      <c r="C136" s="103"/>
      <c r="D136" s="79"/>
      <c r="E136" s="103"/>
    </row>
    <row r="137" spans="1:5" x14ac:dyDescent="0.2">
      <c r="A137" s="92"/>
      <c r="B137" s="97" t="s">
        <v>95</v>
      </c>
      <c r="C137" s="98"/>
      <c r="D137" s="80">
        <f>SUM(D136)</f>
        <v>0</v>
      </c>
      <c r="E137" s="98"/>
    </row>
    <row r="138" spans="1:5" ht="25.5" x14ac:dyDescent="0.2">
      <c r="A138" s="91">
        <v>12</v>
      </c>
      <c r="B138" s="64" t="s">
        <v>21</v>
      </c>
      <c r="C138" s="103"/>
      <c r="D138" s="79"/>
      <c r="E138" s="103"/>
    </row>
    <row r="139" spans="1:5" x14ac:dyDescent="0.2">
      <c r="A139" s="92"/>
      <c r="B139" s="97" t="s">
        <v>96</v>
      </c>
      <c r="C139" s="98"/>
      <c r="D139" s="80">
        <f>SUM(D138)</f>
        <v>0</v>
      </c>
      <c r="E139" s="98"/>
    </row>
    <row r="140" spans="1:5" ht="35.25" customHeight="1" x14ac:dyDescent="0.2">
      <c r="A140" s="91">
        <v>13</v>
      </c>
      <c r="B140" s="64" t="s">
        <v>53</v>
      </c>
      <c r="C140" s="103"/>
      <c r="D140" s="79"/>
      <c r="E140" s="103"/>
    </row>
    <row r="141" spans="1:5" x14ac:dyDescent="0.2">
      <c r="A141" s="89" t="s">
        <v>34</v>
      </c>
      <c r="B141" s="32" t="s">
        <v>54</v>
      </c>
      <c r="C141" s="103"/>
      <c r="D141" s="79"/>
      <c r="E141" s="103"/>
    </row>
    <row r="142" spans="1:5" ht="25.5" x14ac:dyDescent="0.2">
      <c r="A142" s="89" t="s">
        <v>97</v>
      </c>
      <c r="B142" s="32" t="s">
        <v>55</v>
      </c>
      <c r="C142" s="103"/>
      <c r="D142" s="79"/>
      <c r="E142" s="103"/>
    </row>
    <row r="143" spans="1:5" ht="24.75" customHeight="1" x14ac:dyDescent="0.2">
      <c r="A143" s="89" t="s">
        <v>98</v>
      </c>
      <c r="B143" s="32" t="s">
        <v>56</v>
      </c>
      <c r="C143" s="103"/>
      <c r="D143" s="79"/>
      <c r="E143" s="103"/>
    </row>
    <row r="144" spans="1:5" x14ac:dyDescent="0.2">
      <c r="A144" s="92"/>
      <c r="B144" s="97" t="s">
        <v>99</v>
      </c>
      <c r="C144" s="98"/>
      <c r="D144" s="80">
        <f>SUM(D141:D143)</f>
        <v>0</v>
      </c>
      <c r="E144" s="98"/>
    </row>
    <row r="145" spans="1:6" x14ac:dyDescent="0.2">
      <c r="A145" s="91">
        <f>'[1]Финансовый отчет'!A26</f>
        <v>14</v>
      </c>
      <c r="B145" s="64" t="s">
        <v>35</v>
      </c>
      <c r="C145" s="103"/>
      <c r="D145" s="79"/>
      <c r="E145" s="103"/>
    </row>
    <row r="146" spans="1:6" x14ac:dyDescent="0.2">
      <c r="A146" s="89" t="s">
        <v>36</v>
      </c>
      <c r="B146" s="64"/>
      <c r="C146" s="103"/>
      <c r="D146" s="79"/>
      <c r="E146" s="103"/>
    </row>
    <row r="147" spans="1:6" x14ac:dyDescent="0.2">
      <c r="A147" s="92"/>
      <c r="B147" s="97" t="s">
        <v>37</v>
      </c>
      <c r="C147" s="98"/>
      <c r="D147" s="80">
        <f>SUM(D146)</f>
        <v>0</v>
      </c>
      <c r="E147" s="98"/>
      <c r="F147" s="63"/>
    </row>
    <row r="148" spans="1:6" ht="36" customHeight="1" x14ac:dyDescent="0.2">
      <c r="A148" s="93">
        <v>15</v>
      </c>
      <c r="B148" s="64" t="s">
        <v>57</v>
      </c>
      <c r="C148" s="103"/>
      <c r="D148" s="79"/>
      <c r="E148" s="103"/>
      <c r="F148" s="63"/>
    </row>
    <row r="149" spans="1:6" x14ac:dyDescent="0.2">
      <c r="A149" s="89" t="s">
        <v>100</v>
      </c>
      <c r="B149" s="32" t="s">
        <v>58</v>
      </c>
      <c r="C149" s="103"/>
      <c r="D149" s="79"/>
      <c r="E149" s="103"/>
      <c r="F149" s="63"/>
    </row>
    <row r="150" spans="1:6" x14ac:dyDescent="0.2">
      <c r="A150" s="89" t="s">
        <v>101</v>
      </c>
      <c r="B150" s="32" t="s">
        <v>59</v>
      </c>
      <c r="C150" s="103"/>
      <c r="D150" s="79"/>
      <c r="E150" s="103"/>
      <c r="F150" s="63"/>
    </row>
    <row r="151" spans="1:6" x14ac:dyDescent="0.2">
      <c r="A151" s="89" t="s">
        <v>102</v>
      </c>
      <c r="B151" s="32" t="s">
        <v>60</v>
      </c>
      <c r="C151" s="103"/>
      <c r="D151" s="79"/>
      <c r="E151" s="103"/>
      <c r="F151" s="63"/>
    </row>
    <row r="152" spans="1:6" x14ac:dyDescent="0.2">
      <c r="A152" s="89" t="s">
        <v>103</v>
      </c>
      <c r="B152" s="32" t="s">
        <v>61</v>
      </c>
      <c r="C152" s="103"/>
      <c r="D152" s="79"/>
      <c r="E152" s="103"/>
      <c r="F152" s="63"/>
    </row>
    <row r="153" spans="1:6" ht="49.5" customHeight="1" x14ac:dyDescent="0.2">
      <c r="A153" s="89" t="s">
        <v>104</v>
      </c>
      <c r="B153" s="32" t="s">
        <v>62</v>
      </c>
      <c r="C153" s="103"/>
      <c r="D153" s="79"/>
      <c r="E153" s="103"/>
      <c r="F153" s="63"/>
    </row>
    <row r="154" spans="1:6" x14ac:dyDescent="0.2">
      <c r="A154" s="89" t="s">
        <v>105</v>
      </c>
      <c r="B154" s="32" t="s">
        <v>77</v>
      </c>
      <c r="C154" s="103"/>
      <c r="D154" s="79"/>
      <c r="E154" s="103"/>
      <c r="F154" s="63"/>
    </row>
    <row r="155" spans="1:6" x14ac:dyDescent="0.2">
      <c r="A155" s="92"/>
      <c r="B155" s="97" t="s">
        <v>106</v>
      </c>
      <c r="C155" s="98"/>
      <c r="D155" s="80">
        <f>SUM(D149:D154)</f>
        <v>0</v>
      </c>
      <c r="E155" s="98"/>
      <c r="F155" s="63"/>
    </row>
    <row r="156" spans="1:6" x14ac:dyDescent="0.2">
      <c r="A156" s="93">
        <v>16</v>
      </c>
      <c r="B156" s="64" t="s">
        <v>22</v>
      </c>
      <c r="C156" s="103"/>
      <c r="D156" s="79"/>
      <c r="E156" s="103"/>
      <c r="F156" s="63"/>
    </row>
    <row r="157" spans="1:6" x14ac:dyDescent="0.2">
      <c r="A157" s="89" t="s">
        <v>107</v>
      </c>
      <c r="B157" s="32" t="s">
        <v>63</v>
      </c>
      <c r="C157" s="103"/>
      <c r="D157" s="79"/>
      <c r="E157" s="103"/>
      <c r="F157" s="63"/>
    </row>
    <row r="158" spans="1:6" x14ac:dyDescent="0.2">
      <c r="A158" s="89" t="s">
        <v>108</v>
      </c>
      <c r="B158" s="32" t="s">
        <v>64</v>
      </c>
      <c r="C158" s="103"/>
      <c r="D158" s="79"/>
      <c r="E158" s="103"/>
      <c r="F158" s="63"/>
    </row>
    <row r="159" spans="1:6" x14ac:dyDescent="0.2">
      <c r="A159" s="89" t="s">
        <v>109</v>
      </c>
      <c r="B159" s="32" t="s">
        <v>65</v>
      </c>
      <c r="C159" s="103"/>
      <c r="D159" s="79"/>
      <c r="E159" s="103"/>
      <c r="F159" s="63"/>
    </row>
    <row r="160" spans="1:6" x14ac:dyDescent="0.2">
      <c r="A160" s="92"/>
      <c r="B160" s="97" t="s">
        <v>110</v>
      </c>
      <c r="C160" s="98"/>
      <c r="D160" s="80">
        <f>SUM(D157:D159)</f>
        <v>0</v>
      </c>
      <c r="E160" s="98"/>
      <c r="F160" s="63"/>
    </row>
    <row r="161" spans="1:6" x14ac:dyDescent="0.2">
      <c r="A161" s="91">
        <f>'[1]Финансовый отчет'!A29</f>
        <v>17</v>
      </c>
      <c r="B161" s="64" t="s">
        <v>23</v>
      </c>
      <c r="C161" s="103"/>
      <c r="D161" s="79"/>
      <c r="E161" s="103"/>
      <c r="F161" s="63"/>
    </row>
    <row r="162" spans="1:6" ht="25.5" x14ac:dyDescent="0.2">
      <c r="A162" s="89" t="s">
        <v>38</v>
      </c>
      <c r="B162" s="64"/>
      <c r="C162" s="103"/>
      <c r="D162" s="82">
        <v>40</v>
      </c>
      <c r="E162" s="102" t="s">
        <v>215</v>
      </c>
      <c r="F162" s="63"/>
    </row>
    <row r="163" spans="1:6" ht="25.5" x14ac:dyDescent="0.2">
      <c r="A163" s="89" t="s">
        <v>220</v>
      </c>
      <c r="B163" s="64"/>
      <c r="C163" s="103"/>
      <c r="D163" s="82">
        <v>40</v>
      </c>
      <c r="E163" s="102" t="s">
        <v>216</v>
      </c>
      <c r="F163" s="63"/>
    </row>
    <row r="164" spans="1:6" ht="25.5" x14ac:dyDescent="0.2">
      <c r="A164" s="89" t="s">
        <v>221</v>
      </c>
      <c r="B164" s="64"/>
      <c r="C164" s="103"/>
      <c r="D164" s="82">
        <v>12</v>
      </c>
      <c r="E164" s="102" t="s">
        <v>217</v>
      </c>
      <c r="F164" s="63"/>
    </row>
    <row r="165" spans="1:6" ht="25.5" x14ac:dyDescent="0.2">
      <c r="A165" s="89" t="s">
        <v>222</v>
      </c>
      <c r="B165" s="64"/>
      <c r="C165" s="103"/>
      <c r="D165" s="82">
        <v>12</v>
      </c>
      <c r="E165" s="102" t="s">
        <v>218</v>
      </c>
      <c r="F165" s="63"/>
    </row>
    <row r="166" spans="1:6" ht="25.5" x14ac:dyDescent="0.2">
      <c r="A166" s="89" t="s">
        <v>223</v>
      </c>
      <c r="B166" s="64"/>
      <c r="C166" s="103"/>
      <c r="D166" s="82">
        <v>40</v>
      </c>
      <c r="E166" s="102" t="s">
        <v>219</v>
      </c>
      <c r="F166" s="63"/>
    </row>
    <row r="167" spans="1:6" ht="25.5" x14ac:dyDescent="0.2">
      <c r="A167" s="89" t="s">
        <v>224</v>
      </c>
      <c r="B167" s="64"/>
      <c r="C167" s="103"/>
      <c r="D167" s="82">
        <v>528.53</v>
      </c>
      <c r="E167" s="102" t="s">
        <v>237</v>
      </c>
      <c r="F167" s="63"/>
    </row>
    <row r="168" spans="1:6" ht="25.5" x14ac:dyDescent="0.2">
      <c r="A168" s="89" t="s">
        <v>225</v>
      </c>
      <c r="B168" s="64"/>
      <c r="C168" s="103"/>
      <c r="D168" s="82">
        <v>12</v>
      </c>
      <c r="E168" s="102" t="s">
        <v>238</v>
      </c>
      <c r="F168" s="63"/>
    </row>
    <row r="169" spans="1:6" ht="25.5" x14ac:dyDescent="0.2">
      <c r="A169" s="89" t="s">
        <v>226</v>
      </c>
      <c r="B169" s="64"/>
      <c r="C169" s="103"/>
      <c r="D169" s="82">
        <v>12</v>
      </c>
      <c r="E169" s="102" t="s">
        <v>239</v>
      </c>
      <c r="F169" s="63"/>
    </row>
    <row r="170" spans="1:6" ht="25.5" x14ac:dyDescent="0.2">
      <c r="A170" s="89" t="s">
        <v>227</v>
      </c>
      <c r="B170" s="64"/>
      <c r="C170" s="103"/>
      <c r="D170" s="82">
        <v>202.82</v>
      </c>
      <c r="E170" s="102" t="s">
        <v>241</v>
      </c>
      <c r="F170" s="63"/>
    </row>
    <row r="171" spans="1:6" ht="25.5" x14ac:dyDescent="0.2">
      <c r="A171" s="89" t="s">
        <v>228</v>
      </c>
      <c r="B171" s="64"/>
      <c r="C171" s="103"/>
      <c r="D171" s="82">
        <v>1010</v>
      </c>
      <c r="E171" s="102" t="s">
        <v>242</v>
      </c>
      <c r="F171" s="63"/>
    </row>
    <row r="172" spans="1:6" ht="25.5" x14ac:dyDescent="0.2">
      <c r="A172" s="89" t="s">
        <v>229</v>
      </c>
      <c r="B172" s="64"/>
      <c r="C172" s="103"/>
      <c r="D172" s="82">
        <v>40</v>
      </c>
      <c r="E172" s="102" t="s">
        <v>240</v>
      </c>
      <c r="F172" s="63"/>
    </row>
    <row r="173" spans="1:6" ht="25.5" x14ac:dyDescent="0.2">
      <c r="A173" s="89" t="s">
        <v>230</v>
      </c>
      <c r="B173" s="64"/>
      <c r="C173" s="103"/>
      <c r="D173" s="82">
        <v>40</v>
      </c>
      <c r="E173" s="102" t="s">
        <v>243</v>
      </c>
      <c r="F173" s="63"/>
    </row>
    <row r="174" spans="1:6" ht="25.5" x14ac:dyDescent="0.2">
      <c r="A174" s="89" t="s">
        <v>231</v>
      </c>
      <c r="B174" s="64"/>
      <c r="C174" s="103"/>
      <c r="D174" s="82">
        <v>12</v>
      </c>
      <c r="E174" s="102" t="s">
        <v>244</v>
      </c>
      <c r="F174" s="63"/>
    </row>
    <row r="175" spans="1:6" ht="25.5" x14ac:dyDescent="0.2">
      <c r="A175" s="89" t="s">
        <v>232</v>
      </c>
      <c r="B175" s="64"/>
      <c r="C175" s="103"/>
      <c r="D175" s="82">
        <v>608.46</v>
      </c>
      <c r="E175" s="102" t="s">
        <v>245</v>
      </c>
      <c r="F175" s="63"/>
    </row>
    <row r="176" spans="1:6" ht="25.5" x14ac:dyDescent="0.2">
      <c r="A176" s="89" t="s">
        <v>233</v>
      </c>
      <c r="B176" s="64"/>
      <c r="C176" s="103"/>
      <c r="D176" s="82">
        <v>12</v>
      </c>
      <c r="E176" s="102" t="s">
        <v>246</v>
      </c>
      <c r="F176" s="63"/>
    </row>
    <row r="177" spans="1:9" ht="25.5" x14ac:dyDescent="0.2">
      <c r="A177" s="89" t="s">
        <v>234</v>
      </c>
      <c r="B177" s="64"/>
      <c r="C177" s="103"/>
      <c r="D177" s="82">
        <v>1010</v>
      </c>
      <c r="E177" s="102" t="s">
        <v>247</v>
      </c>
      <c r="F177" s="63"/>
    </row>
    <row r="178" spans="1:9" ht="25.5" x14ac:dyDescent="0.2">
      <c r="A178" s="89" t="s">
        <v>235</v>
      </c>
      <c r="B178" s="64"/>
      <c r="C178" s="103"/>
      <c r="D178" s="82">
        <v>650</v>
      </c>
      <c r="E178" s="102" t="s">
        <v>248</v>
      </c>
      <c r="F178" s="63"/>
    </row>
    <row r="179" spans="1:9" ht="25.5" x14ac:dyDescent="0.2">
      <c r="A179" s="89" t="s">
        <v>236</v>
      </c>
      <c r="B179" s="64"/>
      <c r="C179" s="103"/>
      <c r="D179" s="82">
        <v>202.82</v>
      </c>
      <c r="E179" s="102" t="s">
        <v>249</v>
      </c>
      <c r="F179" s="63"/>
    </row>
    <row r="180" spans="1:9" ht="25.5" x14ac:dyDescent="0.2">
      <c r="A180" s="89" t="s">
        <v>258</v>
      </c>
      <c r="B180" s="64"/>
      <c r="C180" s="103"/>
      <c r="D180" s="82">
        <v>40</v>
      </c>
      <c r="E180" s="102" t="s">
        <v>250</v>
      </c>
      <c r="F180" s="63"/>
      <c r="H180" s="105"/>
      <c r="I180" s="100"/>
    </row>
    <row r="181" spans="1:9" ht="25.5" x14ac:dyDescent="0.2">
      <c r="A181" s="89" t="s">
        <v>259</v>
      </c>
      <c r="B181" s="64"/>
      <c r="C181" s="103"/>
      <c r="D181" s="82">
        <v>12</v>
      </c>
      <c r="E181" s="102" t="s">
        <v>251</v>
      </c>
      <c r="F181" s="63"/>
      <c r="H181" s="99"/>
      <c r="I181" s="100"/>
    </row>
    <row r="182" spans="1:9" ht="25.5" x14ac:dyDescent="0.2">
      <c r="A182" s="89" t="s">
        <v>260</v>
      </c>
      <c r="B182" s="64"/>
      <c r="C182" s="103"/>
      <c r="D182" s="82">
        <v>608.46</v>
      </c>
      <c r="E182" s="102" t="s">
        <v>252</v>
      </c>
      <c r="F182" s="63"/>
      <c r="H182" s="99"/>
      <c r="I182" s="100"/>
    </row>
    <row r="183" spans="1:9" ht="25.5" x14ac:dyDescent="0.2">
      <c r="A183" s="89" t="s">
        <v>261</v>
      </c>
      <c r="B183" s="64"/>
      <c r="C183" s="103"/>
      <c r="D183" s="82">
        <v>40</v>
      </c>
      <c r="E183" s="102" t="s">
        <v>253</v>
      </c>
      <c r="F183" s="63"/>
      <c r="H183" s="99"/>
      <c r="I183" s="100"/>
    </row>
    <row r="184" spans="1:9" ht="25.5" x14ac:dyDescent="0.2">
      <c r="A184" s="89" t="s">
        <v>262</v>
      </c>
      <c r="B184" s="64"/>
      <c r="C184" s="103"/>
      <c r="D184" s="82">
        <v>12</v>
      </c>
      <c r="E184" s="102" t="s">
        <v>254</v>
      </c>
      <c r="F184" s="63"/>
    </row>
    <row r="185" spans="1:9" ht="25.5" x14ac:dyDescent="0.2">
      <c r="A185" s="89" t="s">
        <v>263</v>
      </c>
      <c r="B185" s="64"/>
      <c r="C185" s="103"/>
      <c r="D185" s="82">
        <v>202.82</v>
      </c>
      <c r="E185" s="102" t="s">
        <v>255</v>
      </c>
      <c r="F185" s="63"/>
    </row>
    <row r="186" spans="1:9" ht="25.5" x14ac:dyDescent="0.2">
      <c r="A186" s="89" t="s">
        <v>264</v>
      </c>
      <c r="B186" s="64"/>
      <c r="C186" s="103"/>
      <c r="D186" s="82">
        <v>650</v>
      </c>
      <c r="E186" s="102" t="s">
        <v>256</v>
      </c>
      <c r="F186" s="63"/>
    </row>
    <row r="187" spans="1:9" ht="25.5" x14ac:dyDescent="0.2">
      <c r="A187" s="89" t="s">
        <v>265</v>
      </c>
      <c r="B187" s="64"/>
      <c r="C187" s="103"/>
      <c r="D187" s="82">
        <v>1010</v>
      </c>
      <c r="E187" s="102" t="s">
        <v>257</v>
      </c>
      <c r="F187" s="63"/>
    </row>
    <row r="188" spans="1:9" x14ac:dyDescent="0.2">
      <c r="A188" s="92"/>
      <c r="B188" s="97" t="s">
        <v>39</v>
      </c>
      <c r="C188" s="98"/>
      <c r="D188" s="80">
        <f>SUM(D162:D187)</f>
        <v>7059.9099999999989</v>
      </c>
      <c r="E188" s="98"/>
    </row>
    <row r="189" spans="1:9" x14ac:dyDescent="0.2">
      <c r="A189" s="93">
        <v>18</v>
      </c>
      <c r="B189" s="99" t="s">
        <v>66</v>
      </c>
      <c r="C189" s="100"/>
      <c r="D189" s="81"/>
      <c r="E189" s="100"/>
    </row>
    <row r="190" spans="1:9" ht="51" x14ac:dyDescent="0.2">
      <c r="A190" s="89" t="s">
        <v>111</v>
      </c>
      <c r="B190" s="105" t="s">
        <v>346</v>
      </c>
      <c r="C190" s="101" t="s">
        <v>347</v>
      </c>
      <c r="D190" s="86">
        <v>59080</v>
      </c>
      <c r="E190" s="101" t="s">
        <v>354</v>
      </c>
    </row>
    <row r="191" spans="1:9" ht="51" x14ac:dyDescent="0.2">
      <c r="A191" s="89" t="s">
        <v>112</v>
      </c>
      <c r="B191" s="105" t="s">
        <v>348</v>
      </c>
      <c r="C191" s="101" t="s">
        <v>347</v>
      </c>
      <c r="D191" s="86">
        <v>28800</v>
      </c>
      <c r="E191" s="101" t="s">
        <v>354</v>
      </c>
    </row>
    <row r="192" spans="1:9" ht="58.5" customHeight="1" x14ac:dyDescent="0.2">
      <c r="A192" s="89" t="s">
        <v>349</v>
      </c>
      <c r="B192" s="105" t="s">
        <v>350</v>
      </c>
      <c r="C192" s="101" t="s">
        <v>347</v>
      </c>
      <c r="D192" s="86">
        <v>9000</v>
      </c>
      <c r="E192" s="101" t="s">
        <v>356</v>
      </c>
    </row>
    <row r="193" spans="1:5" ht="38.25" x14ac:dyDescent="0.2">
      <c r="A193" s="89" t="s">
        <v>351</v>
      </c>
      <c r="B193" s="105" t="s">
        <v>352</v>
      </c>
      <c r="C193" s="101" t="s">
        <v>353</v>
      </c>
      <c r="D193" s="86">
        <v>10000</v>
      </c>
      <c r="E193" s="101" t="s">
        <v>355</v>
      </c>
    </row>
    <row r="194" spans="1:5" x14ac:dyDescent="0.2">
      <c r="A194" s="92"/>
      <c r="B194" s="97"/>
      <c r="C194" s="98"/>
      <c r="D194" s="80">
        <f>SUM(D190:D193)</f>
        <v>106880</v>
      </c>
      <c r="E194" s="98"/>
    </row>
    <row r="195" spans="1:5" ht="14.25" x14ac:dyDescent="0.2">
      <c r="A195" s="94"/>
      <c r="B195" s="97" t="s">
        <v>40</v>
      </c>
      <c r="C195" s="106"/>
      <c r="D195" s="83">
        <f>D7+D13+D94+D108+D113+D118+D120+D123+D125+D135+D137+D139+D144+D147+D155+D160+D188+D194</f>
        <v>1182530.75</v>
      </c>
      <c r="E195" s="106"/>
    </row>
    <row r="198" spans="1:5" x14ac:dyDescent="0.2">
      <c r="B198" s="17" t="s">
        <v>11</v>
      </c>
      <c r="C198" s="88"/>
      <c r="D198" s="84" t="s">
        <v>360</v>
      </c>
      <c r="E198" s="108"/>
    </row>
    <row r="199" spans="1:5" x14ac:dyDescent="0.2">
      <c r="B199" s="17"/>
      <c r="C199" s="17"/>
      <c r="D199" s="84"/>
      <c r="E199" s="108"/>
    </row>
    <row r="200" spans="1:5" x14ac:dyDescent="0.2">
      <c r="B200" s="17" t="s">
        <v>41</v>
      </c>
      <c r="C200" s="88"/>
      <c r="D200" s="84" t="s">
        <v>361</v>
      </c>
      <c r="E200" s="108"/>
    </row>
  </sheetData>
  <mergeCells count="1">
    <mergeCell ref="A4:E4"/>
  </mergeCells>
  <printOptions horizontalCentered="1"/>
  <pageMargins left="0.70866141732283472" right="0.31496062992125984" top="0.74803149606299213" bottom="0.35433070866141736" header="0.31496062992125984" footer="0.31496062992125984"/>
  <pageSetup paperSize="9" scale="70" orientation="portrait" r:id="rId1"/>
  <rowBreaks count="2" manualBreakCount="2">
    <brk id="85" max="4" man="1"/>
    <brk id="13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view="pageBreakPreview" topLeftCell="A148" zoomScale="85" zoomScaleNormal="100" zoomScaleSheetLayoutView="85" workbookViewId="0">
      <selection activeCell="E116" sqref="E116"/>
    </sheetView>
  </sheetViews>
  <sheetFormatPr defaultColWidth="24" defaultRowHeight="12.75" x14ac:dyDescent="0.2"/>
  <cols>
    <col min="1" max="1" width="7.140625" style="11" customWidth="1"/>
    <col min="2" max="2" width="28.140625" style="16" customWidth="1"/>
    <col min="3" max="3" width="24.140625" style="67" customWidth="1"/>
    <col min="4" max="4" width="17" style="85" customWidth="1"/>
    <col min="5" max="5" width="24.85546875" style="67" customWidth="1"/>
    <col min="6" max="6" width="24" style="4"/>
    <col min="7" max="16384" width="24" style="1"/>
  </cols>
  <sheetData>
    <row r="1" spans="1:6" ht="15" x14ac:dyDescent="0.25">
      <c r="B1" s="58" t="s">
        <v>6</v>
      </c>
      <c r="D1" s="78"/>
    </row>
    <row r="2" spans="1:6" x14ac:dyDescent="0.2">
      <c r="B2" s="14"/>
      <c r="D2" s="78"/>
    </row>
    <row r="3" spans="1:6" ht="18.75" x14ac:dyDescent="0.2">
      <c r="B3" s="14"/>
      <c r="C3" s="68" t="s">
        <v>9</v>
      </c>
      <c r="D3" s="78"/>
    </row>
    <row r="4" spans="1:6" ht="15" x14ac:dyDescent="0.25">
      <c r="A4" s="124" t="s">
        <v>404</v>
      </c>
      <c r="B4" s="125"/>
      <c r="C4" s="125"/>
      <c r="D4" s="125"/>
      <c r="E4" s="125"/>
    </row>
    <row r="5" spans="1:6" ht="66.75" customHeight="1" x14ac:dyDescent="0.2">
      <c r="A5" s="10" t="s">
        <v>1</v>
      </c>
      <c r="B5" s="26" t="s">
        <v>13</v>
      </c>
      <c r="C5" s="75" t="s">
        <v>24</v>
      </c>
      <c r="D5" s="79" t="s">
        <v>25</v>
      </c>
      <c r="E5" s="26" t="s">
        <v>115</v>
      </c>
    </row>
    <row r="6" spans="1:6" ht="26.25" customHeight="1" x14ac:dyDescent="0.2">
      <c r="A6" s="10">
        <v>1</v>
      </c>
      <c r="B6" s="65" t="s">
        <v>43</v>
      </c>
      <c r="C6" s="69"/>
      <c r="D6" s="79"/>
      <c r="E6" s="65"/>
    </row>
    <row r="7" spans="1:6" x14ac:dyDescent="0.2">
      <c r="A7" s="21"/>
      <c r="B7" s="22" t="s">
        <v>76</v>
      </c>
      <c r="C7" s="70"/>
      <c r="D7" s="80">
        <f>SUM(D6)</f>
        <v>0</v>
      </c>
      <c r="E7" s="70"/>
    </row>
    <row r="8" spans="1:6" x14ac:dyDescent="0.2">
      <c r="A8" s="10">
        <v>2</v>
      </c>
      <c r="B8" s="65" t="s">
        <v>44</v>
      </c>
      <c r="C8" s="69"/>
      <c r="D8" s="79"/>
      <c r="E8" s="65"/>
    </row>
    <row r="9" spans="1:6" x14ac:dyDescent="0.2">
      <c r="A9" s="13" t="s">
        <v>78</v>
      </c>
      <c r="B9" s="6" t="s">
        <v>45</v>
      </c>
      <c r="C9" s="69"/>
      <c r="D9" s="79"/>
      <c r="E9" s="65"/>
    </row>
    <row r="10" spans="1:6" x14ac:dyDescent="0.2">
      <c r="A10" s="12" t="s">
        <v>79</v>
      </c>
      <c r="B10" s="6" t="s">
        <v>46</v>
      </c>
      <c r="C10" s="69"/>
      <c r="D10" s="79"/>
      <c r="E10" s="65"/>
    </row>
    <row r="11" spans="1:6" x14ac:dyDescent="0.2">
      <c r="A11" s="12" t="s">
        <v>80</v>
      </c>
      <c r="B11" s="32" t="s">
        <v>47</v>
      </c>
      <c r="C11" s="69"/>
      <c r="D11" s="79"/>
      <c r="E11" s="65"/>
    </row>
    <row r="12" spans="1:6" x14ac:dyDescent="0.2">
      <c r="A12" s="10"/>
      <c r="B12" s="6" t="s">
        <v>77</v>
      </c>
      <c r="C12" s="69"/>
      <c r="D12" s="79"/>
      <c r="E12" s="65"/>
    </row>
    <row r="13" spans="1:6" x14ac:dyDescent="0.2">
      <c r="A13" s="21"/>
      <c r="B13" s="22" t="s">
        <v>81</v>
      </c>
      <c r="C13" s="70"/>
      <c r="D13" s="80">
        <f>SUM(D9:D12)</f>
        <v>0</v>
      </c>
      <c r="E13" s="70"/>
    </row>
    <row r="14" spans="1:6" s="20" customFormat="1" ht="42.75" customHeight="1" x14ac:dyDescent="0.2">
      <c r="A14" s="19">
        <f>'[1]Финансовый отчет'!A15</f>
        <v>3</v>
      </c>
      <c r="B14" s="18" t="s">
        <v>114</v>
      </c>
      <c r="C14" s="71"/>
      <c r="D14" s="81"/>
      <c r="E14" s="71"/>
      <c r="F14" s="62"/>
    </row>
    <row r="15" spans="1:6" s="20" customFormat="1" ht="38.25" x14ac:dyDescent="0.2">
      <c r="A15" s="89" t="s">
        <v>26</v>
      </c>
      <c r="B15" s="32" t="s">
        <v>136</v>
      </c>
      <c r="C15" s="101" t="s">
        <v>145</v>
      </c>
      <c r="D15" s="86"/>
      <c r="E15" s="101" t="s">
        <v>369</v>
      </c>
      <c r="F15" s="62" t="s">
        <v>154</v>
      </c>
    </row>
    <row r="16" spans="1:6" s="20" customFormat="1" ht="40.5" customHeight="1" x14ac:dyDescent="0.2">
      <c r="A16" s="89" t="s">
        <v>163</v>
      </c>
      <c r="B16" s="32"/>
      <c r="C16" s="101"/>
      <c r="D16" s="86">
        <v>7939</v>
      </c>
      <c r="E16" s="112" t="s">
        <v>368</v>
      </c>
      <c r="F16" s="62"/>
    </row>
    <row r="17" spans="1:6" s="20" customFormat="1" ht="40.5" customHeight="1" x14ac:dyDescent="0.2">
      <c r="A17" s="89" t="s">
        <v>164</v>
      </c>
      <c r="B17" s="32"/>
      <c r="C17" s="101"/>
      <c r="D17" s="86">
        <v>23816</v>
      </c>
      <c r="E17" s="101" t="s">
        <v>364</v>
      </c>
      <c r="F17" s="62"/>
    </row>
    <row r="18" spans="1:6" s="20" customFormat="1" ht="40.5" customHeight="1" x14ac:dyDescent="0.2">
      <c r="A18" s="89" t="s">
        <v>165</v>
      </c>
      <c r="B18" s="32"/>
      <c r="C18" s="101"/>
      <c r="D18" s="86">
        <v>7939</v>
      </c>
      <c r="E18" s="112" t="s">
        <v>367</v>
      </c>
      <c r="F18" s="62"/>
    </row>
    <row r="19" spans="1:6" s="20" customFormat="1" ht="40.5" customHeight="1" x14ac:dyDescent="0.2">
      <c r="A19" s="89" t="s">
        <v>166</v>
      </c>
      <c r="B19" s="32"/>
      <c r="C19" s="101"/>
      <c r="D19" s="86">
        <v>23816</v>
      </c>
      <c r="E19" s="112" t="s">
        <v>365</v>
      </c>
      <c r="F19" s="62"/>
    </row>
    <row r="20" spans="1:6" s="20" customFormat="1" ht="40.5" customHeight="1" x14ac:dyDescent="0.2">
      <c r="A20" s="89" t="s">
        <v>167</v>
      </c>
      <c r="B20" s="32"/>
      <c r="C20" s="101"/>
      <c r="D20" s="86">
        <v>7939</v>
      </c>
      <c r="E20" s="112" t="s">
        <v>366</v>
      </c>
      <c r="F20" s="62"/>
    </row>
    <row r="21" spans="1:6" s="20" customFormat="1" ht="40.5" customHeight="1" x14ac:dyDescent="0.2">
      <c r="A21" s="89" t="s">
        <v>168</v>
      </c>
      <c r="B21" s="32"/>
      <c r="C21" s="101"/>
      <c r="D21" s="86">
        <v>23816</v>
      </c>
      <c r="E21" s="112" t="s">
        <v>417</v>
      </c>
      <c r="F21" s="62"/>
    </row>
    <row r="22" spans="1:6" s="20" customFormat="1" ht="38.25" x14ac:dyDescent="0.2">
      <c r="A22" s="89" t="s">
        <v>27</v>
      </c>
      <c r="B22" s="32" t="s">
        <v>137</v>
      </c>
      <c r="C22" s="101" t="s">
        <v>146</v>
      </c>
      <c r="D22" s="86"/>
      <c r="E22" s="101" t="s">
        <v>156</v>
      </c>
      <c r="F22" s="62"/>
    </row>
    <row r="23" spans="1:6" s="20" customFormat="1" ht="40.5" customHeight="1" x14ac:dyDescent="0.2">
      <c r="A23" s="89" t="s">
        <v>266</v>
      </c>
      <c r="B23" s="32"/>
      <c r="C23" s="101"/>
      <c r="D23" s="86">
        <v>6525</v>
      </c>
      <c r="E23" s="112" t="s">
        <v>368</v>
      </c>
      <c r="F23" s="62"/>
    </row>
    <row r="24" spans="1:6" s="20" customFormat="1" ht="40.5" customHeight="1" x14ac:dyDescent="0.2">
      <c r="A24" s="89" t="s">
        <v>370</v>
      </c>
      <c r="B24" s="32"/>
      <c r="C24" s="101"/>
      <c r="D24" s="86">
        <v>19575</v>
      </c>
      <c r="E24" s="101" t="s">
        <v>364</v>
      </c>
      <c r="F24" s="62"/>
    </row>
    <row r="25" spans="1:6" s="20" customFormat="1" ht="40.5" customHeight="1" x14ac:dyDescent="0.2">
      <c r="A25" s="89" t="s">
        <v>268</v>
      </c>
      <c r="B25" s="32"/>
      <c r="C25" s="101"/>
      <c r="D25" s="86">
        <v>6525</v>
      </c>
      <c r="E25" s="112" t="s">
        <v>367</v>
      </c>
      <c r="F25" s="62"/>
    </row>
    <row r="26" spans="1:6" s="20" customFormat="1" ht="40.5" customHeight="1" x14ac:dyDescent="0.2">
      <c r="A26" s="89" t="s">
        <v>269</v>
      </c>
      <c r="B26" s="32"/>
      <c r="C26" s="101"/>
      <c r="D26" s="86">
        <v>19575</v>
      </c>
      <c r="E26" s="112" t="s">
        <v>365</v>
      </c>
      <c r="F26" s="62"/>
    </row>
    <row r="27" spans="1:6" s="20" customFormat="1" ht="40.5" customHeight="1" x14ac:dyDescent="0.2">
      <c r="A27" s="89" t="s">
        <v>270</v>
      </c>
      <c r="B27" s="32"/>
      <c r="C27" s="101"/>
      <c r="D27" s="86">
        <v>6525</v>
      </c>
      <c r="E27" s="112" t="s">
        <v>366</v>
      </c>
      <c r="F27" s="62"/>
    </row>
    <row r="28" spans="1:6" s="20" customFormat="1" ht="40.5" customHeight="1" x14ac:dyDescent="0.2">
      <c r="A28" s="89" t="s">
        <v>271</v>
      </c>
      <c r="B28" s="32"/>
      <c r="C28" s="101"/>
      <c r="D28" s="86">
        <v>19575</v>
      </c>
      <c r="E28" s="112" t="s">
        <v>417</v>
      </c>
      <c r="F28" s="62"/>
    </row>
    <row r="29" spans="1:6" s="20" customFormat="1" ht="25.5" x14ac:dyDescent="0.2">
      <c r="A29" s="89" t="s">
        <v>28</v>
      </c>
      <c r="B29" s="32" t="s">
        <v>138</v>
      </c>
      <c r="C29" s="101" t="s">
        <v>147</v>
      </c>
      <c r="D29" s="86"/>
      <c r="E29" s="101" t="s">
        <v>157</v>
      </c>
      <c r="F29" s="62"/>
    </row>
    <row r="30" spans="1:6" s="20" customFormat="1" ht="40.5" customHeight="1" x14ac:dyDescent="0.2">
      <c r="A30" s="89" t="s">
        <v>273</v>
      </c>
      <c r="B30" s="32"/>
      <c r="C30" s="101"/>
      <c r="D30" s="86">
        <v>4350</v>
      </c>
      <c r="E30" s="112" t="s">
        <v>368</v>
      </c>
      <c r="F30" s="62"/>
    </row>
    <row r="31" spans="1:6" s="20" customFormat="1" ht="40.5" customHeight="1" x14ac:dyDescent="0.2">
      <c r="A31" s="89" t="s">
        <v>274</v>
      </c>
      <c r="B31" s="32"/>
      <c r="C31" s="101"/>
      <c r="D31" s="86">
        <v>13050</v>
      </c>
      <c r="E31" s="101" t="s">
        <v>364</v>
      </c>
      <c r="F31" s="62"/>
    </row>
    <row r="32" spans="1:6" s="20" customFormat="1" ht="40.5" customHeight="1" x14ac:dyDescent="0.2">
      <c r="A32" s="89" t="s">
        <v>275</v>
      </c>
      <c r="B32" s="32"/>
      <c r="C32" s="101"/>
      <c r="D32" s="86">
        <v>4350</v>
      </c>
      <c r="E32" s="112" t="s">
        <v>367</v>
      </c>
      <c r="F32" s="62"/>
    </row>
    <row r="33" spans="1:6" s="20" customFormat="1" ht="40.5" customHeight="1" x14ac:dyDescent="0.2">
      <c r="A33" s="89" t="s">
        <v>276</v>
      </c>
      <c r="B33" s="32"/>
      <c r="C33" s="101"/>
      <c r="D33" s="86">
        <v>13050</v>
      </c>
      <c r="E33" s="112" t="s">
        <v>365</v>
      </c>
      <c r="F33" s="62"/>
    </row>
    <row r="34" spans="1:6" s="20" customFormat="1" ht="40.5" customHeight="1" x14ac:dyDescent="0.2">
      <c r="A34" s="89" t="s">
        <v>277</v>
      </c>
      <c r="B34" s="32"/>
      <c r="C34" s="101"/>
      <c r="D34" s="86">
        <v>4350</v>
      </c>
      <c r="E34" s="112" t="s">
        <v>366</v>
      </c>
      <c r="F34" s="62"/>
    </row>
    <row r="35" spans="1:6" s="20" customFormat="1" ht="40.5" customHeight="1" x14ac:dyDescent="0.2">
      <c r="A35" s="89" t="s">
        <v>278</v>
      </c>
      <c r="B35" s="32"/>
      <c r="C35" s="101"/>
      <c r="D35" s="86">
        <v>13050</v>
      </c>
      <c r="E35" s="112" t="s">
        <v>417</v>
      </c>
      <c r="F35" s="62"/>
    </row>
    <row r="36" spans="1:6" s="20" customFormat="1" ht="25.5" x14ac:dyDescent="0.2">
      <c r="A36" s="89" t="s">
        <v>132</v>
      </c>
      <c r="B36" s="32" t="s">
        <v>139</v>
      </c>
      <c r="C36" s="101" t="s">
        <v>148</v>
      </c>
      <c r="D36" s="86"/>
      <c r="E36" s="101" t="s">
        <v>157</v>
      </c>
      <c r="F36" s="62"/>
    </row>
    <row r="37" spans="1:6" s="20" customFormat="1" ht="30.75" customHeight="1" x14ac:dyDescent="0.2">
      <c r="A37" s="89" t="s">
        <v>280</v>
      </c>
      <c r="B37" s="32"/>
      <c r="C37" s="101"/>
      <c r="D37" s="86">
        <v>4350</v>
      </c>
      <c r="E37" s="112" t="s">
        <v>408</v>
      </c>
      <c r="F37" s="62"/>
    </row>
    <row r="38" spans="1:6" s="20" customFormat="1" ht="32.25" customHeight="1" x14ac:dyDescent="0.2">
      <c r="A38" s="89" t="s">
        <v>281</v>
      </c>
      <c r="B38" s="32"/>
      <c r="C38" s="101"/>
      <c r="D38" s="86">
        <v>13050</v>
      </c>
      <c r="E38" s="101" t="s">
        <v>409</v>
      </c>
      <c r="F38" s="62"/>
    </row>
    <row r="39" spans="1:6" s="20" customFormat="1" ht="30" customHeight="1" x14ac:dyDescent="0.2">
      <c r="A39" s="89" t="s">
        <v>282</v>
      </c>
      <c r="B39" s="32"/>
      <c r="C39" s="101"/>
      <c r="D39" s="86">
        <v>4350</v>
      </c>
      <c r="E39" s="112" t="s">
        <v>410</v>
      </c>
      <c r="F39" s="62"/>
    </row>
    <row r="40" spans="1:6" s="20" customFormat="1" ht="30" customHeight="1" x14ac:dyDescent="0.2">
      <c r="A40" s="89" t="s">
        <v>283</v>
      </c>
      <c r="B40" s="32"/>
      <c r="C40" s="101"/>
      <c r="D40" s="86">
        <v>13050</v>
      </c>
      <c r="E40" s="112" t="s">
        <v>411</v>
      </c>
      <c r="F40" s="62"/>
    </row>
    <row r="41" spans="1:6" s="20" customFormat="1" ht="30.75" customHeight="1" x14ac:dyDescent="0.2">
      <c r="A41" s="89" t="s">
        <v>284</v>
      </c>
      <c r="B41" s="32"/>
      <c r="C41" s="101"/>
      <c r="D41" s="86">
        <v>4350</v>
      </c>
      <c r="E41" s="112" t="s">
        <v>412</v>
      </c>
      <c r="F41" s="62"/>
    </row>
    <row r="42" spans="1:6" s="20" customFormat="1" ht="40.5" customHeight="1" x14ac:dyDescent="0.2">
      <c r="A42" s="89" t="s">
        <v>285</v>
      </c>
      <c r="B42" s="32"/>
      <c r="C42" s="101"/>
      <c r="D42" s="86">
        <v>13050</v>
      </c>
      <c r="E42" s="112" t="s">
        <v>418</v>
      </c>
      <c r="F42" s="62"/>
    </row>
    <row r="43" spans="1:6" ht="25.5" x14ac:dyDescent="0.2">
      <c r="A43" s="89" t="s">
        <v>133</v>
      </c>
      <c r="B43" s="32" t="s">
        <v>140</v>
      </c>
      <c r="C43" s="102" t="s">
        <v>149</v>
      </c>
      <c r="D43" s="82"/>
      <c r="E43" s="101" t="s">
        <v>157</v>
      </c>
    </row>
    <row r="44" spans="1:6" s="20" customFormat="1" ht="40.5" customHeight="1" x14ac:dyDescent="0.2">
      <c r="A44" s="89" t="s">
        <v>287</v>
      </c>
      <c r="B44" s="32"/>
      <c r="C44" s="101"/>
      <c r="D44" s="86">
        <v>4350</v>
      </c>
      <c r="E44" s="112" t="s">
        <v>368</v>
      </c>
      <c r="F44" s="62"/>
    </row>
    <row r="45" spans="1:6" s="20" customFormat="1" ht="40.5" customHeight="1" x14ac:dyDescent="0.2">
      <c r="A45" s="89" t="s">
        <v>288</v>
      </c>
      <c r="B45" s="32"/>
      <c r="C45" s="101"/>
      <c r="D45" s="86">
        <v>13050</v>
      </c>
      <c r="E45" s="101" t="s">
        <v>364</v>
      </c>
      <c r="F45" s="62"/>
    </row>
    <row r="46" spans="1:6" s="20" customFormat="1" ht="40.5" customHeight="1" x14ac:dyDescent="0.2">
      <c r="A46" s="89" t="s">
        <v>289</v>
      </c>
      <c r="B46" s="32"/>
      <c r="C46" s="101"/>
      <c r="D46" s="86">
        <v>4350</v>
      </c>
      <c r="E46" s="112" t="s">
        <v>367</v>
      </c>
      <c r="F46" s="62"/>
    </row>
    <row r="47" spans="1:6" s="20" customFormat="1" ht="40.5" customHeight="1" x14ac:dyDescent="0.2">
      <c r="A47" s="89" t="s">
        <v>290</v>
      </c>
      <c r="B47" s="32"/>
      <c r="C47" s="101"/>
      <c r="D47" s="86">
        <v>13050</v>
      </c>
      <c r="E47" s="112" t="s">
        <v>365</v>
      </c>
      <c r="F47" s="62"/>
    </row>
    <row r="48" spans="1:6" s="20" customFormat="1" ht="40.5" customHeight="1" x14ac:dyDescent="0.2">
      <c r="A48" s="89" t="s">
        <v>291</v>
      </c>
      <c r="B48" s="32"/>
      <c r="C48" s="101"/>
      <c r="D48" s="86">
        <v>4350</v>
      </c>
      <c r="E48" s="112" t="s">
        <v>366</v>
      </c>
      <c r="F48" s="62"/>
    </row>
    <row r="49" spans="1:6" s="20" customFormat="1" ht="40.5" customHeight="1" x14ac:dyDescent="0.2">
      <c r="A49" s="89" t="s">
        <v>292</v>
      </c>
      <c r="B49" s="32"/>
      <c r="C49" s="101"/>
      <c r="D49" s="86">
        <v>13050</v>
      </c>
      <c r="E49" s="112" t="s">
        <v>417</v>
      </c>
      <c r="F49" s="62"/>
    </row>
    <row r="50" spans="1:6" ht="38.25" x14ac:dyDescent="0.2">
      <c r="A50" s="89" t="s">
        <v>134</v>
      </c>
      <c r="B50" s="32" t="s">
        <v>141</v>
      </c>
      <c r="C50" s="102" t="s">
        <v>150</v>
      </c>
      <c r="D50" s="82"/>
      <c r="E50" s="102" t="s">
        <v>158</v>
      </c>
    </row>
    <row r="51" spans="1:6" s="20" customFormat="1" ht="40.5" customHeight="1" x14ac:dyDescent="0.2">
      <c r="A51" s="89" t="s">
        <v>294</v>
      </c>
      <c r="B51" s="32"/>
      <c r="C51" s="101"/>
      <c r="D51" s="86">
        <v>3262</v>
      </c>
      <c r="E51" s="112" t="s">
        <v>368</v>
      </c>
      <c r="F51" s="62"/>
    </row>
    <row r="52" spans="1:6" s="20" customFormat="1" ht="40.5" customHeight="1" x14ac:dyDescent="0.2">
      <c r="A52" s="89" t="s">
        <v>295</v>
      </c>
      <c r="B52" s="32"/>
      <c r="C52" s="101"/>
      <c r="D52" s="86">
        <v>9788</v>
      </c>
      <c r="E52" s="101" t="s">
        <v>364</v>
      </c>
      <c r="F52" s="62"/>
    </row>
    <row r="53" spans="1:6" s="20" customFormat="1" ht="40.5" customHeight="1" x14ac:dyDescent="0.2">
      <c r="A53" s="89" t="s">
        <v>296</v>
      </c>
      <c r="B53" s="32"/>
      <c r="C53" s="101"/>
      <c r="D53" s="86">
        <v>3262</v>
      </c>
      <c r="E53" s="112" t="s">
        <v>367</v>
      </c>
      <c r="F53" s="62"/>
    </row>
    <row r="54" spans="1:6" s="20" customFormat="1" ht="40.5" customHeight="1" x14ac:dyDescent="0.2">
      <c r="A54" s="89" t="s">
        <v>297</v>
      </c>
      <c r="B54" s="32"/>
      <c r="C54" s="101"/>
      <c r="D54" s="86">
        <v>9788</v>
      </c>
      <c r="E54" s="112" t="s">
        <v>365</v>
      </c>
      <c r="F54" s="62"/>
    </row>
    <row r="55" spans="1:6" s="20" customFormat="1" ht="40.5" customHeight="1" x14ac:dyDescent="0.2">
      <c r="A55" s="89" t="s">
        <v>298</v>
      </c>
      <c r="B55" s="32"/>
      <c r="C55" s="101"/>
      <c r="D55" s="86">
        <v>3262</v>
      </c>
      <c r="E55" s="112" t="s">
        <v>366</v>
      </c>
      <c r="F55" s="62"/>
    </row>
    <row r="56" spans="1:6" s="20" customFormat="1" ht="40.5" customHeight="1" x14ac:dyDescent="0.2">
      <c r="A56" s="89" t="s">
        <v>299</v>
      </c>
      <c r="B56" s="32"/>
      <c r="C56" s="101"/>
      <c r="D56" s="86">
        <v>9788</v>
      </c>
      <c r="E56" s="112" t="s">
        <v>417</v>
      </c>
      <c r="F56" s="62"/>
    </row>
    <row r="57" spans="1:6" ht="25.5" x14ac:dyDescent="0.2">
      <c r="A57" s="89" t="s">
        <v>135</v>
      </c>
      <c r="B57" s="32" t="s">
        <v>142</v>
      </c>
      <c r="C57" s="102" t="s">
        <v>151</v>
      </c>
      <c r="D57" s="82"/>
      <c r="E57" s="101" t="s">
        <v>162</v>
      </c>
    </row>
    <row r="58" spans="1:6" s="20" customFormat="1" ht="40.5" customHeight="1" x14ac:dyDescent="0.2">
      <c r="A58" s="89" t="s">
        <v>301</v>
      </c>
      <c r="B58" s="32"/>
      <c r="C58" s="101"/>
      <c r="D58" s="86">
        <v>4350</v>
      </c>
      <c r="E58" s="112" t="s">
        <v>368</v>
      </c>
      <c r="F58" s="62"/>
    </row>
    <row r="59" spans="1:6" s="20" customFormat="1" ht="40.5" customHeight="1" x14ac:dyDescent="0.2">
      <c r="A59" s="89" t="s">
        <v>302</v>
      </c>
      <c r="B59" s="32"/>
      <c r="C59" s="101"/>
      <c r="D59" s="86">
        <v>13232</v>
      </c>
      <c r="E59" s="101" t="s">
        <v>364</v>
      </c>
      <c r="F59" s="62"/>
    </row>
    <row r="60" spans="1:6" s="20" customFormat="1" ht="40.5" customHeight="1" x14ac:dyDescent="0.2">
      <c r="A60" s="89" t="s">
        <v>303</v>
      </c>
      <c r="B60" s="32"/>
      <c r="C60" s="101"/>
      <c r="D60" s="86">
        <v>4350</v>
      </c>
      <c r="E60" s="112" t="s">
        <v>367</v>
      </c>
      <c r="F60" s="62"/>
    </row>
    <row r="61" spans="1:6" s="20" customFormat="1" ht="40.5" customHeight="1" x14ac:dyDescent="0.2">
      <c r="A61" s="89" t="s">
        <v>304</v>
      </c>
      <c r="B61" s="32"/>
      <c r="C61" s="101"/>
      <c r="D61" s="86">
        <v>13232</v>
      </c>
      <c r="E61" s="112" t="s">
        <v>365</v>
      </c>
      <c r="F61" s="62"/>
    </row>
    <row r="62" spans="1:6" s="20" customFormat="1" ht="40.5" customHeight="1" x14ac:dyDescent="0.2">
      <c r="A62" s="89" t="s">
        <v>305</v>
      </c>
      <c r="B62" s="32"/>
      <c r="C62" s="101"/>
      <c r="D62" s="86">
        <v>4350</v>
      </c>
      <c r="E62" s="112" t="s">
        <v>366</v>
      </c>
      <c r="F62" s="62"/>
    </row>
    <row r="63" spans="1:6" s="20" customFormat="1" ht="40.5" customHeight="1" x14ac:dyDescent="0.2">
      <c r="A63" s="89" t="s">
        <v>306</v>
      </c>
      <c r="B63" s="32"/>
      <c r="C63" s="101"/>
      <c r="D63" s="86">
        <v>13232</v>
      </c>
      <c r="E63" s="112" t="s">
        <v>417</v>
      </c>
      <c r="F63" s="62"/>
    </row>
    <row r="64" spans="1:6" ht="25.5" x14ac:dyDescent="0.2">
      <c r="A64" s="89" t="s">
        <v>159</v>
      </c>
      <c r="B64" s="32" t="s">
        <v>143</v>
      </c>
      <c r="C64" s="102" t="s">
        <v>152</v>
      </c>
      <c r="D64" s="82"/>
      <c r="E64" s="101" t="s">
        <v>162</v>
      </c>
    </row>
    <row r="65" spans="1:6" s="20" customFormat="1" ht="40.5" customHeight="1" x14ac:dyDescent="0.2">
      <c r="A65" s="89" t="s">
        <v>308</v>
      </c>
      <c r="B65" s="32"/>
      <c r="C65" s="101"/>
      <c r="D65" s="86">
        <v>4350</v>
      </c>
      <c r="E65" s="112" t="s">
        <v>368</v>
      </c>
      <c r="F65" s="62"/>
    </row>
    <row r="66" spans="1:6" s="20" customFormat="1" ht="40.5" customHeight="1" x14ac:dyDescent="0.2">
      <c r="A66" s="89" t="s">
        <v>309</v>
      </c>
      <c r="B66" s="32"/>
      <c r="C66" s="101"/>
      <c r="D66" s="86">
        <v>13050</v>
      </c>
      <c r="E66" s="101" t="s">
        <v>364</v>
      </c>
      <c r="F66" s="62"/>
    </row>
    <row r="67" spans="1:6" s="20" customFormat="1" ht="40.5" customHeight="1" x14ac:dyDescent="0.2">
      <c r="A67" s="89" t="s">
        <v>310</v>
      </c>
      <c r="B67" s="32"/>
      <c r="C67" s="101"/>
      <c r="D67" s="86">
        <v>4350</v>
      </c>
      <c r="E67" s="112" t="s">
        <v>367</v>
      </c>
      <c r="F67" s="62"/>
    </row>
    <row r="68" spans="1:6" s="20" customFormat="1" ht="40.5" customHeight="1" x14ac:dyDescent="0.2">
      <c r="A68" s="89" t="s">
        <v>311</v>
      </c>
      <c r="B68" s="32"/>
      <c r="C68" s="101"/>
      <c r="D68" s="86">
        <v>13050</v>
      </c>
      <c r="E68" s="112" t="s">
        <v>365</v>
      </c>
      <c r="F68" s="62"/>
    </row>
    <row r="69" spans="1:6" s="20" customFormat="1" ht="40.5" customHeight="1" x14ac:dyDescent="0.2">
      <c r="A69" s="89" t="s">
        <v>312</v>
      </c>
      <c r="B69" s="32"/>
      <c r="C69" s="101"/>
      <c r="D69" s="86">
        <v>4350</v>
      </c>
      <c r="E69" s="112" t="s">
        <v>366</v>
      </c>
      <c r="F69" s="62"/>
    </row>
    <row r="70" spans="1:6" s="20" customFormat="1" ht="40.5" customHeight="1" x14ac:dyDescent="0.2">
      <c r="A70" s="89" t="s">
        <v>313</v>
      </c>
      <c r="B70" s="32"/>
      <c r="C70" s="101"/>
      <c r="D70" s="86">
        <v>13050</v>
      </c>
      <c r="E70" s="112" t="s">
        <v>417</v>
      </c>
      <c r="F70" s="62"/>
    </row>
    <row r="71" spans="1:6" ht="25.5" x14ac:dyDescent="0.2">
      <c r="A71" s="89" t="s">
        <v>160</v>
      </c>
      <c r="B71" s="32" t="s">
        <v>144</v>
      </c>
      <c r="C71" s="102" t="s">
        <v>153</v>
      </c>
      <c r="D71" s="82"/>
      <c r="E71" s="101" t="s">
        <v>162</v>
      </c>
    </row>
    <row r="72" spans="1:6" s="20" customFormat="1" ht="40.5" customHeight="1" x14ac:dyDescent="0.2">
      <c r="A72" s="89" t="s">
        <v>314</v>
      </c>
      <c r="B72" s="32"/>
      <c r="C72" s="101"/>
      <c r="D72" s="86">
        <v>5437</v>
      </c>
      <c r="E72" s="112" t="s">
        <v>368</v>
      </c>
      <c r="F72" s="62"/>
    </row>
    <row r="73" spans="1:6" s="20" customFormat="1" ht="40.5" customHeight="1" x14ac:dyDescent="0.2">
      <c r="A73" s="89" t="s">
        <v>315</v>
      </c>
      <c r="B73" s="32"/>
      <c r="C73" s="101"/>
      <c r="D73" s="86">
        <v>16313</v>
      </c>
      <c r="E73" s="101" t="s">
        <v>364</v>
      </c>
      <c r="F73" s="62"/>
    </row>
    <row r="74" spans="1:6" s="20" customFormat="1" ht="40.5" customHeight="1" x14ac:dyDescent="0.2">
      <c r="A74" s="89" t="s">
        <v>316</v>
      </c>
      <c r="B74" s="32"/>
      <c r="C74" s="101"/>
      <c r="D74" s="86">
        <v>5437</v>
      </c>
      <c r="E74" s="112" t="s">
        <v>367</v>
      </c>
      <c r="F74" s="62"/>
    </row>
    <row r="75" spans="1:6" s="20" customFormat="1" ht="40.5" customHeight="1" x14ac:dyDescent="0.2">
      <c r="A75" s="89" t="s">
        <v>317</v>
      </c>
      <c r="B75" s="32"/>
      <c r="C75" s="101"/>
      <c r="D75" s="86">
        <v>16313</v>
      </c>
      <c r="E75" s="112" t="s">
        <v>365</v>
      </c>
      <c r="F75" s="62"/>
    </row>
    <row r="76" spans="1:6" s="20" customFormat="1" ht="40.5" customHeight="1" x14ac:dyDescent="0.2">
      <c r="A76" s="89" t="s">
        <v>318</v>
      </c>
      <c r="B76" s="32"/>
      <c r="C76" s="101"/>
      <c r="D76" s="86">
        <v>5437</v>
      </c>
      <c r="E76" s="112" t="s">
        <v>366</v>
      </c>
      <c r="F76" s="62"/>
    </row>
    <row r="77" spans="1:6" s="20" customFormat="1" ht="40.5" customHeight="1" x14ac:dyDescent="0.2">
      <c r="A77" s="89" t="s">
        <v>319</v>
      </c>
      <c r="B77" s="32"/>
      <c r="C77" s="101"/>
      <c r="D77" s="86">
        <v>16313</v>
      </c>
      <c r="E77" s="112" t="s">
        <v>417</v>
      </c>
      <c r="F77" s="62"/>
    </row>
    <row r="78" spans="1:6" x14ac:dyDescent="0.2">
      <c r="A78" s="89" t="s">
        <v>161</v>
      </c>
      <c r="B78" s="32" t="s">
        <v>7</v>
      </c>
      <c r="C78" s="102"/>
      <c r="D78" s="82"/>
      <c r="E78" s="101"/>
    </row>
    <row r="79" spans="1:6" ht="25.5" x14ac:dyDescent="0.2">
      <c r="A79" s="89" t="s">
        <v>320</v>
      </c>
      <c r="B79" s="32"/>
      <c r="C79" s="102"/>
      <c r="D79" s="82">
        <v>6711</v>
      </c>
      <c r="E79" s="101" t="s">
        <v>371</v>
      </c>
    </row>
    <row r="80" spans="1:6" ht="25.5" x14ac:dyDescent="0.2">
      <c r="A80" s="89" t="s">
        <v>321</v>
      </c>
      <c r="B80" s="32"/>
      <c r="C80" s="102"/>
      <c r="D80" s="82">
        <v>6711</v>
      </c>
      <c r="E80" s="101" t="s">
        <v>373</v>
      </c>
    </row>
    <row r="81" spans="1:5" ht="25.5" x14ac:dyDescent="0.2">
      <c r="A81" s="89" t="s">
        <v>322</v>
      </c>
      <c r="B81" s="32"/>
      <c r="C81" s="102"/>
      <c r="D81" s="82">
        <v>19952</v>
      </c>
      <c r="E81" s="101" t="s">
        <v>372</v>
      </c>
    </row>
    <row r="82" spans="1:5" ht="25.5" x14ac:dyDescent="0.2">
      <c r="A82" s="89" t="s">
        <v>323</v>
      </c>
      <c r="B82" s="32"/>
      <c r="C82" s="102"/>
      <c r="D82" s="82">
        <v>19952</v>
      </c>
      <c r="E82" s="101" t="s">
        <v>374</v>
      </c>
    </row>
    <row r="83" spans="1:5" ht="25.5" x14ac:dyDescent="0.2">
      <c r="A83" s="89" t="s">
        <v>324</v>
      </c>
      <c r="B83" s="32"/>
      <c r="C83" s="102"/>
      <c r="D83" s="82">
        <v>6711</v>
      </c>
      <c r="E83" s="101" t="s">
        <v>375</v>
      </c>
    </row>
    <row r="84" spans="1:5" ht="25.5" x14ac:dyDescent="0.2">
      <c r="A84" s="89" t="s">
        <v>325</v>
      </c>
      <c r="B84" s="32"/>
      <c r="C84" s="102"/>
      <c r="D84" s="82">
        <v>19952</v>
      </c>
      <c r="E84" s="112" t="s">
        <v>419</v>
      </c>
    </row>
    <row r="85" spans="1:5" x14ac:dyDescent="0.2">
      <c r="A85" s="21"/>
      <c r="B85" s="22" t="s">
        <v>32</v>
      </c>
      <c r="C85" s="70"/>
      <c r="D85" s="80">
        <f>SUM(D14:D84)</f>
        <v>619500</v>
      </c>
      <c r="E85" s="70"/>
    </row>
    <row r="86" spans="1:5" ht="12.75" customHeight="1" x14ac:dyDescent="0.2">
      <c r="A86" s="10">
        <f>'[1]Финансовый отчет'!A16</f>
        <v>4</v>
      </c>
      <c r="B86" s="15" t="s">
        <v>17</v>
      </c>
      <c r="C86" s="69"/>
      <c r="D86" s="79"/>
      <c r="E86" s="69"/>
    </row>
    <row r="87" spans="1:5" ht="25.5" x14ac:dyDescent="0.2">
      <c r="A87" s="89" t="s">
        <v>29</v>
      </c>
      <c r="B87" s="32" t="s">
        <v>8</v>
      </c>
      <c r="C87" s="102"/>
      <c r="D87" s="82"/>
      <c r="E87" s="102" t="s">
        <v>395</v>
      </c>
    </row>
    <row r="88" spans="1:5" ht="25.5" x14ac:dyDescent="0.2">
      <c r="A88" s="89" t="s">
        <v>328</v>
      </c>
      <c r="B88" s="32"/>
      <c r="C88" s="102"/>
      <c r="D88" s="82">
        <v>41300</v>
      </c>
      <c r="E88" s="101" t="s">
        <v>376</v>
      </c>
    </row>
    <row r="89" spans="1:5" ht="25.5" x14ac:dyDescent="0.2">
      <c r="A89" s="89" t="s">
        <v>329</v>
      </c>
      <c r="B89" s="32"/>
      <c r="C89" s="102"/>
      <c r="D89" s="82">
        <v>41300</v>
      </c>
      <c r="E89" s="101" t="s">
        <v>377</v>
      </c>
    </row>
    <row r="90" spans="1:5" ht="25.5" x14ac:dyDescent="0.2">
      <c r="A90" s="89" t="s">
        <v>330</v>
      </c>
      <c r="B90" s="32"/>
      <c r="C90" s="102"/>
      <c r="D90" s="82">
        <v>41300</v>
      </c>
      <c r="E90" s="101" t="s">
        <v>420</v>
      </c>
    </row>
    <row r="91" spans="1:5" ht="25.5" x14ac:dyDescent="0.2">
      <c r="A91" s="89" t="s">
        <v>30</v>
      </c>
      <c r="B91" s="32" t="s">
        <v>337</v>
      </c>
      <c r="C91" s="102"/>
      <c r="D91" s="82"/>
      <c r="E91" s="101" t="s">
        <v>395</v>
      </c>
    </row>
    <row r="92" spans="1:5" ht="25.5" x14ac:dyDescent="0.2">
      <c r="A92" s="89" t="s">
        <v>333</v>
      </c>
      <c r="B92" s="32"/>
      <c r="C92" s="102"/>
      <c r="D92" s="82">
        <v>413</v>
      </c>
      <c r="E92" s="101" t="s">
        <v>378</v>
      </c>
    </row>
    <row r="93" spans="1:5" ht="25.5" x14ac:dyDescent="0.2">
      <c r="A93" s="89" t="s">
        <v>334</v>
      </c>
      <c r="B93" s="32"/>
      <c r="C93" s="102"/>
      <c r="D93" s="82">
        <v>413</v>
      </c>
      <c r="E93" s="101" t="s">
        <v>379</v>
      </c>
    </row>
    <row r="94" spans="1:5" ht="25.5" x14ac:dyDescent="0.2">
      <c r="A94" s="89" t="s">
        <v>335</v>
      </c>
      <c r="B94" s="32"/>
      <c r="C94" s="102"/>
      <c r="D94" s="82">
        <v>413</v>
      </c>
      <c r="E94" s="112" t="s">
        <v>421</v>
      </c>
    </row>
    <row r="95" spans="1:5" x14ac:dyDescent="0.2">
      <c r="A95" s="21"/>
      <c r="B95" s="22" t="s">
        <v>31</v>
      </c>
      <c r="C95" s="70"/>
      <c r="D95" s="80">
        <f>SUM(D88:D94)</f>
        <v>125139</v>
      </c>
      <c r="E95" s="70"/>
    </row>
    <row r="96" spans="1:5" ht="25.5" x14ac:dyDescent="0.2">
      <c r="A96" s="10">
        <v>5</v>
      </c>
      <c r="B96" s="15" t="s">
        <v>118</v>
      </c>
      <c r="C96" s="69"/>
      <c r="D96" s="79"/>
      <c r="E96" s="69"/>
    </row>
    <row r="97" spans="1:5" x14ac:dyDescent="0.2">
      <c r="A97" s="12" t="s">
        <v>82</v>
      </c>
      <c r="B97" s="6"/>
      <c r="C97" s="69"/>
      <c r="D97" s="79"/>
      <c r="E97" s="69"/>
    </row>
    <row r="98" spans="1:5" x14ac:dyDescent="0.2">
      <c r="A98" s="12" t="s">
        <v>86</v>
      </c>
      <c r="B98" s="6"/>
      <c r="C98" s="69"/>
      <c r="D98" s="79"/>
      <c r="E98" s="69"/>
    </row>
    <row r="99" spans="1:5" x14ac:dyDescent="0.2">
      <c r="A99" s="12"/>
      <c r="B99" s="6" t="s">
        <v>77</v>
      </c>
      <c r="C99" s="69"/>
      <c r="D99" s="79"/>
      <c r="E99" s="69"/>
    </row>
    <row r="100" spans="1:5" x14ac:dyDescent="0.2">
      <c r="A100" s="21"/>
      <c r="B100" s="22" t="s">
        <v>83</v>
      </c>
      <c r="C100" s="70"/>
      <c r="D100" s="80">
        <f>SUM(D97:D99)</f>
        <v>0</v>
      </c>
      <c r="E100" s="70"/>
    </row>
    <row r="101" spans="1:5" x14ac:dyDescent="0.2">
      <c r="A101" s="10">
        <v>6</v>
      </c>
      <c r="B101" s="15" t="s">
        <v>50</v>
      </c>
      <c r="C101" s="69"/>
      <c r="D101" s="79"/>
      <c r="E101" s="69"/>
    </row>
    <row r="102" spans="1:5" x14ac:dyDescent="0.2">
      <c r="A102" s="13" t="s">
        <v>84</v>
      </c>
      <c r="B102" s="6" t="s">
        <v>8</v>
      </c>
      <c r="C102" s="69"/>
      <c r="D102" s="79"/>
      <c r="E102" s="69"/>
    </row>
    <row r="103" spans="1:5" x14ac:dyDescent="0.2">
      <c r="A103" s="13" t="s">
        <v>87</v>
      </c>
      <c r="B103" s="6" t="s">
        <v>10</v>
      </c>
      <c r="C103" s="69"/>
      <c r="D103" s="79"/>
      <c r="E103" s="69"/>
    </row>
    <row r="104" spans="1:5" x14ac:dyDescent="0.2">
      <c r="A104" s="13" t="s">
        <v>88</v>
      </c>
      <c r="B104" s="6" t="s">
        <v>77</v>
      </c>
      <c r="C104" s="69"/>
      <c r="D104" s="79"/>
      <c r="E104" s="69"/>
    </row>
    <row r="105" spans="1:5" x14ac:dyDescent="0.2">
      <c r="A105" s="21"/>
      <c r="B105" s="22" t="s">
        <v>85</v>
      </c>
      <c r="C105" s="70"/>
      <c r="D105" s="80">
        <f>SUM(D102:D104)</f>
        <v>0</v>
      </c>
      <c r="E105" s="70"/>
    </row>
    <row r="106" spans="1:5" ht="25.5" x14ac:dyDescent="0.2">
      <c r="A106" s="10">
        <v>7</v>
      </c>
      <c r="B106" s="15" t="s">
        <v>51</v>
      </c>
      <c r="C106" s="69"/>
      <c r="D106" s="79"/>
      <c r="E106" s="69"/>
    </row>
    <row r="107" spans="1:5" x14ac:dyDescent="0.2">
      <c r="A107" s="21"/>
      <c r="B107" s="22" t="s">
        <v>89</v>
      </c>
      <c r="C107" s="70"/>
      <c r="D107" s="80">
        <f>SUM(D106)</f>
        <v>0</v>
      </c>
      <c r="E107" s="70"/>
    </row>
    <row r="108" spans="1:5" ht="25.5" x14ac:dyDescent="0.2">
      <c r="A108" s="10">
        <v>8</v>
      </c>
      <c r="B108" s="15" t="s">
        <v>18</v>
      </c>
      <c r="C108" s="69"/>
      <c r="D108" s="79"/>
      <c r="E108" s="69"/>
    </row>
    <row r="109" spans="1:5" x14ac:dyDescent="0.2">
      <c r="A109" s="13" t="s">
        <v>33</v>
      </c>
      <c r="B109" s="6" t="s">
        <v>90</v>
      </c>
      <c r="C109" s="69"/>
      <c r="D109" s="79"/>
      <c r="E109" s="69"/>
    </row>
    <row r="110" spans="1:5" x14ac:dyDescent="0.2">
      <c r="A110" s="13" t="s">
        <v>91</v>
      </c>
      <c r="B110" s="6"/>
      <c r="C110" s="69"/>
      <c r="D110" s="79"/>
      <c r="E110" s="69"/>
    </row>
    <row r="111" spans="1:5" x14ac:dyDescent="0.2">
      <c r="A111" s="21"/>
      <c r="B111" s="22" t="s">
        <v>92</v>
      </c>
      <c r="C111" s="70"/>
      <c r="D111" s="80">
        <f>SUM(D109:D110)</f>
        <v>0</v>
      </c>
      <c r="E111" s="70"/>
    </row>
    <row r="112" spans="1:5" x14ac:dyDescent="0.2">
      <c r="A112" s="10">
        <v>9</v>
      </c>
      <c r="B112" s="15" t="s">
        <v>19</v>
      </c>
      <c r="C112" s="69"/>
      <c r="D112" s="79"/>
      <c r="E112" s="69"/>
    </row>
    <row r="113" spans="1:5" x14ac:dyDescent="0.2">
      <c r="A113" s="21"/>
      <c r="B113" s="22" t="s">
        <v>93</v>
      </c>
      <c r="C113" s="70"/>
      <c r="D113" s="80">
        <f>SUM(D112)</f>
        <v>0</v>
      </c>
      <c r="E113" s="70"/>
    </row>
    <row r="114" spans="1:5" x14ac:dyDescent="0.2">
      <c r="A114" s="10">
        <v>10</v>
      </c>
      <c r="B114" s="15" t="s">
        <v>20</v>
      </c>
      <c r="C114" s="69"/>
      <c r="D114" s="79"/>
      <c r="E114" s="69"/>
    </row>
    <row r="115" spans="1:5" ht="38.25" x14ac:dyDescent="0.2">
      <c r="A115" s="91" t="s">
        <v>208</v>
      </c>
      <c r="B115" s="64" t="s">
        <v>338</v>
      </c>
      <c r="C115" s="103" t="s">
        <v>205</v>
      </c>
      <c r="D115" s="81"/>
      <c r="E115" s="101" t="s">
        <v>396</v>
      </c>
    </row>
    <row r="116" spans="1:5" ht="38.25" x14ac:dyDescent="0.2">
      <c r="A116" s="89" t="s">
        <v>340</v>
      </c>
      <c r="B116" s="32"/>
      <c r="C116" s="102"/>
      <c r="D116" s="86">
        <v>46500</v>
      </c>
      <c r="E116" s="101" t="s">
        <v>398</v>
      </c>
    </row>
    <row r="117" spans="1:5" ht="38.25" x14ac:dyDescent="0.2">
      <c r="A117" s="89" t="s">
        <v>341</v>
      </c>
      <c r="B117" s="32"/>
      <c r="C117" s="102"/>
      <c r="D117" s="86">
        <v>45000</v>
      </c>
      <c r="E117" s="101" t="s">
        <v>399</v>
      </c>
    </row>
    <row r="118" spans="1:5" ht="38.25" x14ac:dyDescent="0.2">
      <c r="A118" s="89" t="s">
        <v>342</v>
      </c>
      <c r="B118" s="32"/>
      <c r="C118" s="102"/>
      <c r="D118" s="86">
        <v>46500</v>
      </c>
      <c r="E118" s="101" t="s">
        <v>400</v>
      </c>
    </row>
    <row r="119" spans="1:5" ht="56.25" customHeight="1" x14ac:dyDescent="0.2">
      <c r="A119" s="91" t="s">
        <v>209</v>
      </c>
      <c r="B119" s="64" t="s">
        <v>210</v>
      </c>
      <c r="C119" s="103" t="s">
        <v>405</v>
      </c>
      <c r="D119" s="86"/>
      <c r="E119" s="101" t="s">
        <v>211</v>
      </c>
    </row>
    <row r="120" spans="1:5" ht="57" customHeight="1" x14ac:dyDescent="0.2">
      <c r="A120" s="89" t="s">
        <v>343</v>
      </c>
      <c r="B120" s="64"/>
      <c r="C120" s="103"/>
      <c r="D120" s="86">
        <v>2435.69</v>
      </c>
      <c r="E120" s="101" t="s">
        <v>401</v>
      </c>
    </row>
    <row r="121" spans="1:5" ht="50.25" customHeight="1" x14ac:dyDescent="0.2">
      <c r="A121" s="89" t="s">
        <v>344</v>
      </c>
      <c r="B121" s="64"/>
      <c r="C121" s="103"/>
      <c r="D121" s="86">
        <v>4035.7</v>
      </c>
      <c r="E121" s="101" t="s">
        <v>402</v>
      </c>
    </row>
    <row r="122" spans="1:5" ht="49.5" customHeight="1" x14ac:dyDescent="0.2">
      <c r="A122" s="89" t="s">
        <v>345</v>
      </c>
      <c r="B122" s="64"/>
      <c r="C122" s="103"/>
      <c r="D122" s="86">
        <v>2621.57</v>
      </c>
      <c r="E122" s="101" t="s">
        <v>403</v>
      </c>
    </row>
    <row r="123" spans="1:5" x14ac:dyDescent="0.2">
      <c r="A123" s="21"/>
      <c r="B123" s="22" t="s">
        <v>94</v>
      </c>
      <c r="C123" s="70"/>
      <c r="D123" s="80">
        <f>SUM(D114:D122)</f>
        <v>147092.96000000002</v>
      </c>
      <c r="E123" s="70"/>
    </row>
    <row r="124" spans="1:5" ht="78" customHeight="1" x14ac:dyDescent="0.2">
      <c r="A124" s="10">
        <v>11</v>
      </c>
      <c r="B124" s="15" t="s">
        <v>52</v>
      </c>
      <c r="C124" s="69"/>
      <c r="D124" s="79"/>
      <c r="E124" s="69"/>
    </row>
    <row r="125" spans="1:5" x14ac:dyDescent="0.2">
      <c r="A125" s="21"/>
      <c r="B125" s="22" t="s">
        <v>95</v>
      </c>
      <c r="C125" s="70"/>
      <c r="D125" s="80">
        <f>SUM(D124)</f>
        <v>0</v>
      </c>
      <c r="E125" s="70"/>
    </row>
    <row r="126" spans="1:5" ht="25.5" x14ac:dyDescent="0.2">
      <c r="A126" s="10">
        <v>12</v>
      </c>
      <c r="B126" s="15" t="s">
        <v>21</v>
      </c>
      <c r="C126" s="69"/>
      <c r="D126" s="79"/>
      <c r="E126" s="69"/>
    </row>
    <row r="127" spans="1:5" x14ac:dyDescent="0.2">
      <c r="A127" s="21"/>
      <c r="B127" s="22" t="s">
        <v>96</v>
      </c>
      <c r="C127" s="70"/>
      <c r="D127" s="80">
        <f>SUM(D126)</f>
        <v>0</v>
      </c>
      <c r="E127" s="70"/>
    </row>
    <row r="128" spans="1:5" ht="38.25" x14ac:dyDescent="0.2">
      <c r="A128" s="10">
        <v>13</v>
      </c>
      <c r="B128" s="64" t="s">
        <v>53</v>
      </c>
      <c r="C128" s="69"/>
      <c r="D128" s="79"/>
      <c r="E128" s="69"/>
    </row>
    <row r="129" spans="1:6" x14ac:dyDescent="0.2">
      <c r="A129" s="13" t="s">
        <v>34</v>
      </c>
      <c r="B129" s="32" t="s">
        <v>54</v>
      </c>
      <c r="C129" s="69"/>
      <c r="D129" s="79"/>
      <c r="E129" s="69"/>
    </row>
    <row r="130" spans="1:6" ht="25.5" x14ac:dyDescent="0.2">
      <c r="A130" s="13" t="s">
        <v>97</v>
      </c>
      <c r="B130" s="32" t="s">
        <v>55</v>
      </c>
      <c r="C130" s="69"/>
      <c r="D130" s="79"/>
      <c r="E130" s="69"/>
    </row>
    <row r="131" spans="1:6" ht="25.5" x14ac:dyDescent="0.2">
      <c r="A131" s="13" t="s">
        <v>98</v>
      </c>
      <c r="B131" s="32" t="s">
        <v>56</v>
      </c>
      <c r="C131" s="69"/>
      <c r="D131" s="79"/>
      <c r="E131" s="69"/>
    </row>
    <row r="132" spans="1:6" x14ac:dyDescent="0.2">
      <c r="A132" s="21"/>
      <c r="B132" s="22" t="s">
        <v>99</v>
      </c>
      <c r="C132" s="70"/>
      <c r="D132" s="80">
        <f>SUM(D129:D131)</f>
        <v>0</v>
      </c>
      <c r="E132" s="70"/>
    </row>
    <row r="133" spans="1:6" x14ac:dyDescent="0.2">
      <c r="A133" s="10">
        <f>'[1]Финансовый отчет'!A26</f>
        <v>14</v>
      </c>
      <c r="B133" s="15" t="s">
        <v>35</v>
      </c>
      <c r="C133" s="69"/>
      <c r="D133" s="79"/>
      <c r="E133" s="69"/>
    </row>
    <row r="134" spans="1:6" x14ac:dyDescent="0.2">
      <c r="A134" s="12" t="s">
        <v>36</v>
      </c>
      <c r="B134" s="15"/>
      <c r="C134" s="69"/>
      <c r="D134" s="79"/>
      <c r="E134" s="69"/>
    </row>
    <row r="135" spans="1:6" x14ac:dyDescent="0.2">
      <c r="A135" s="21"/>
      <c r="B135" s="22" t="s">
        <v>37</v>
      </c>
      <c r="C135" s="70"/>
      <c r="D135" s="80">
        <f>SUM(D134)</f>
        <v>0</v>
      </c>
      <c r="E135" s="70"/>
      <c r="F135" s="63"/>
    </row>
    <row r="136" spans="1:6" ht="38.25" x14ac:dyDescent="0.2">
      <c r="A136" s="19">
        <v>15</v>
      </c>
      <c r="B136" s="64" t="s">
        <v>57</v>
      </c>
      <c r="C136" s="69"/>
      <c r="D136" s="79"/>
      <c r="E136" s="69"/>
      <c r="F136" s="63"/>
    </row>
    <row r="137" spans="1:6" x14ac:dyDescent="0.2">
      <c r="A137" s="12" t="s">
        <v>100</v>
      </c>
      <c r="B137" s="32" t="s">
        <v>58</v>
      </c>
      <c r="C137" s="69"/>
      <c r="D137" s="79"/>
      <c r="E137" s="69"/>
      <c r="F137" s="63"/>
    </row>
    <row r="138" spans="1:6" x14ac:dyDescent="0.2">
      <c r="A138" s="12" t="s">
        <v>101</v>
      </c>
      <c r="B138" s="32" t="s">
        <v>59</v>
      </c>
      <c r="C138" s="69"/>
      <c r="D138" s="79"/>
      <c r="E138" s="69"/>
      <c r="F138" s="63"/>
    </row>
    <row r="139" spans="1:6" x14ac:dyDescent="0.2">
      <c r="A139" s="12" t="s">
        <v>102</v>
      </c>
      <c r="B139" s="32" t="s">
        <v>60</v>
      </c>
      <c r="C139" s="69"/>
      <c r="D139" s="79"/>
      <c r="E139" s="69"/>
      <c r="F139" s="63"/>
    </row>
    <row r="140" spans="1:6" x14ac:dyDescent="0.2">
      <c r="A140" s="12" t="s">
        <v>103</v>
      </c>
      <c r="B140" s="32" t="s">
        <v>61</v>
      </c>
      <c r="C140" s="69"/>
      <c r="D140" s="79"/>
      <c r="E140" s="69"/>
      <c r="F140" s="63"/>
    </row>
    <row r="141" spans="1:6" ht="62.25" customHeight="1" x14ac:dyDescent="0.2">
      <c r="A141" s="12" t="s">
        <v>104</v>
      </c>
      <c r="B141" s="32" t="s">
        <v>62</v>
      </c>
      <c r="C141" s="69"/>
      <c r="D141" s="79"/>
      <c r="E141" s="69"/>
      <c r="F141" s="63"/>
    </row>
    <row r="142" spans="1:6" x14ac:dyDescent="0.2">
      <c r="A142" s="12" t="s">
        <v>105</v>
      </c>
      <c r="B142" s="32" t="s">
        <v>77</v>
      </c>
      <c r="C142" s="69"/>
      <c r="D142" s="79"/>
      <c r="E142" s="69"/>
      <c r="F142" s="63"/>
    </row>
    <row r="143" spans="1:6" x14ac:dyDescent="0.2">
      <c r="A143" s="21"/>
      <c r="B143" s="22" t="s">
        <v>106</v>
      </c>
      <c r="C143" s="70"/>
      <c r="D143" s="80">
        <f>SUM(D137:D142)</f>
        <v>0</v>
      </c>
      <c r="E143" s="70"/>
      <c r="F143" s="63"/>
    </row>
    <row r="144" spans="1:6" x14ac:dyDescent="0.2">
      <c r="A144" s="19">
        <v>16</v>
      </c>
      <c r="B144" s="64" t="s">
        <v>22</v>
      </c>
      <c r="C144" s="69"/>
      <c r="D144" s="79"/>
      <c r="E144" s="69"/>
      <c r="F144" s="63"/>
    </row>
    <row r="145" spans="1:6" x14ac:dyDescent="0.2">
      <c r="A145" s="12" t="s">
        <v>107</v>
      </c>
      <c r="B145" s="32" t="s">
        <v>63</v>
      </c>
      <c r="C145" s="69"/>
      <c r="D145" s="79"/>
      <c r="E145" s="69"/>
      <c r="F145" s="63"/>
    </row>
    <row r="146" spans="1:6" x14ac:dyDescent="0.2">
      <c r="A146" s="12" t="s">
        <v>108</v>
      </c>
      <c r="B146" s="32" t="s">
        <v>64</v>
      </c>
      <c r="C146" s="69"/>
      <c r="D146" s="79"/>
      <c r="E146" s="69"/>
      <c r="F146" s="63"/>
    </row>
    <row r="147" spans="1:6" x14ac:dyDescent="0.2">
      <c r="A147" s="12" t="s">
        <v>109</v>
      </c>
      <c r="B147" s="32" t="s">
        <v>65</v>
      </c>
      <c r="C147" s="69"/>
      <c r="D147" s="79"/>
      <c r="E147" s="69"/>
      <c r="F147" s="63"/>
    </row>
    <row r="148" spans="1:6" x14ac:dyDescent="0.2">
      <c r="A148" s="21"/>
      <c r="B148" s="22" t="s">
        <v>110</v>
      </c>
      <c r="C148" s="70"/>
      <c r="D148" s="80">
        <f>SUM(D145:D147)</f>
        <v>0</v>
      </c>
      <c r="E148" s="70"/>
      <c r="F148" s="63"/>
    </row>
    <row r="149" spans="1:6" x14ac:dyDescent="0.2">
      <c r="A149" s="10">
        <f>'[1]Финансовый отчет'!A29</f>
        <v>17</v>
      </c>
      <c r="B149" s="15" t="s">
        <v>23</v>
      </c>
      <c r="C149" s="69"/>
      <c r="D149" s="79"/>
      <c r="E149" s="69"/>
      <c r="F149" s="63"/>
    </row>
    <row r="150" spans="1:6" ht="25.5" x14ac:dyDescent="0.2">
      <c r="A150" s="12" t="s">
        <v>38</v>
      </c>
      <c r="B150" s="15"/>
      <c r="C150" s="69"/>
      <c r="D150" s="82">
        <v>40</v>
      </c>
      <c r="E150" s="111" t="s">
        <v>380</v>
      </c>
      <c r="F150" s="63"/>
    </row>
    <row r="151" spans="1:6" ht="25.5" x14ac:dyDescent="0.2">
      <c r="A151" s="12" t="s">
        <v>220</v>
      </c>
      <c r="B151" s="15"/>
      <c r="C151" s="69"/>
      <c r="D151" s="82">
        <v>12</v>
      </c>
      <c r="E151" s="111" t="s">
        <v>381</v>
      </c>
      <c r="F151" s="63"/>
    </row>
    <row r="152" spans="1:6" ht="25.5" x14ac:dyDescent="0.2">
      <c r="A152" s="12" t="s">
        <v>221</v>
      </c>
      <c r="B152" s="15"/>
      <c r="C152" s="69"/>
      <c r="D152" s="82">
        <v>12</v>
      </c>
      <c r="E152" s="111" t="s">
        <v>382</v>
      </c>
      <c r="F152" s="63"/>
    </row>
    <row r="153" spans="1:6" ht="25.5" x14ac:dyDescent="0.2">
      <c r="A153" s="12" t="s">
        <v>222</v>
      </c>
      <c r="B153" s="15"/>
      <c r="C153" s="69"/>
      <c r="D153" s="82">
        <v>650</v>
      </c>
      <c r="E153" s="111" t="s">
        <v>383</v>
      </c>
      <c r="F153" s="63"/>
    </row>
    <row r="154" spans="1:6" ht="25.5" x14ac:dyDescent="0.2">
      <c r="A154" s="12" t="s">
        <v>223</v>
      </c>
      <c r="B154" s="15"/>
      <c r="C154" s="69"/>
      <c r="D154" s="82">
        <v>1010</v>
      </c>
      <c r="E154" s="111" t="s">
        <v>384</v>
      </c>
      <c r="F154" s="63"/>
    </row>
    <row r="155" spans="1:6" ht="25.5" x14ac:dyDescent="0.2">
      <c r="A155" s="12" t="s">
        <v>224</v>
      </c>
      <c r="B155" s="15"/>
      <c r="C155" s="69"/>
      <c r="D155" s="82">
        <v>40</v>
      </c>
      <c r="E155" s="111" t="s">
        <v>385</v>
      </c>
      <c r="F155" s="63"/>
    </row>
    <row r="156" spans="1:6" ht="25.5" x14ac:dyDescent="0.2">
      <c r="A156" s="12" t="s">
        <v>225</v>
      </c>
      <c r="B156" s="15"/>
      <c r="C156" s="69"/>
      <c r="D156" s="82">
        <v>12</v>
      </c>
      <c r="E156" s="111" t="s">
        <v>386</v>
      </c>
      <c r="F156" s="63"/>
    </row>
    <row r="157" spans="1:6" ht="25.5" x14ac:dyDescent="0.2">
      <c r="A157" s="12" t="s">
        <v>226</v>
      </c>
      <c r="B157" s="15"/>
      <c r="C157" s="69"/>
      <c r="D157" s="82">
        <v>12</v>
      </c>
      <c r="E157" s="111" t="s">
        <v>387</v>
      </c>
      <c r="F157" s="63"/>
    </row>
    <row r="158" spans="1:6" ht="25.5" x14ac:dyDescent="0.2">
      <c r="A158" s="12" t="s">
        <v>227</v>
      </c>
      <c r="B158" s="15"/>
      <c r="C158" s="69"/>
      <c r="D158" s="82">
        <v>650</v>
      </c>
      <c r="E158" s="111" t="s">
        <v>388</v>
      </c>
      <c r="F158" s="63"/>
    </row>
    <row r="159" spans="1:6" ht="25.5" x14ac:dyDescent="0.2">
      <c r="A159" s="12" t="s">
        <v>228</v>
      </c>
      <c r="B159" s="15"/>
      <c r="C159" s="69"/>
      <c r="D159" s="82">
        <v>1010</v>
      </c>
      <c r="E159" s="111" t="s">
        <v>389</v>
      </c>
      <c r="F159" s="63"/>
    </row>
    <row r="160" spans="1:6" ht="25.5" x14ac:dyDescent="0.2">
      <c r="A160" s="12" t="s">
        <v>229</v>
      </c>
      <c r="B160" s="15"/>
      <c r="C160" s="69"/>
      <c r="D160" s="82">
        <v>80</v>
      </c>
      <c r="E160" s="111" t="s">
        <v>390</v>
      </c>
      <c r="F160" s="63"/>
    </row>
    <row r="161" spans="1:6" ht="25.5" x14ac:dyDescent="0.2">
      <c r="A161" s="12" t="s">
        <v>230</v>
      </c>
      <c r="B161" s="15"/>
      <c r="C161" s="69"/>
      <c r="D161" s="82">
        <v>12</v>
      </c>
      <c r="E161" s="111" t="s">
        <v>391</v>
      </c>
      <c r="F161" s="63"/>
    </row>
    <row r="162" spans="1:6" ht="25.5" x14ac:dyDescent="0.2">
      <c r="A162" s="12" t="s">
        <v>231</v>
      </c>
      <c r="B162" s="15"/>
      <c r="C162" s="69"/>
      <c r="D162" s="82">
        <v>12</v>
      </c>
      <c r="E162" s="111" t="s">
        <v>392</v>
      </c>
      <c r="F162" s="63"/>
    </row>
    <row r="163" spans="1:6" ht="25.5" x14ac:dyDescent="0.2">
      <c r="A163" s="12" t="s">
        <v>232</v>
      </c>
      <c r="B163" s="15"/>
      <c r="C163" s="69"/>
      <c r="D163" s="82">
        <v>650</v>
      </c>
      <c r="E163" s="111" t="s">
        <v>393</v>
      </c>
      <c r="F163" s="63"/>
    </row>
    <row r="164" spans="1:6" ht="25.5" x14ac:dyDescent="0.2">
      <c r="A164" s="12" t="s">
        <v>233</v>
      </c>
      <c r="B164" s="15"/>
      <c r="C164" s="69"/>
      <c r="D164" s="82">
        <v>1010</v>
      </c>
      <c r="E164" s="111" t="s">
        <v>394</v>
      </c>
      <c r="F164" s="63"/>
    </row>
    <row r="165" spans="1:6" x14ac:dyDescent="0.2">
      <c r="A165" s="21"/>
      <c r="B165" s="22" t="s">
        <v>39</v>
      </c>
      <c r="C165" s="70"/>
      <c r="D165" s="80">
        <f>SUM(D150:D164)</f>
        <v>5212</v>
      </c>
      <c r="E165" s="70"/>
    </row>
    <row r="166" spans="1:6" x14ac:dyDescent="0.2">
      <c r="A166" s="19">
        <v>18</v>
      </c>
      <c r="B166" s="18" t="s">
        <v>66</v>
      </c>
      <c r="C166" s="71"/>
      <c r="D166" s="81"/>
      <c r="E166" s="71"/>
    </row>
    <row r="167" spans="1:6" x14ac:dyDescent="0.2">
      <c r="A167" s="12" t="s">
        <v>111</v>
      </c>
      <c r="B167" s="18"/>
      <c r="C167" s="71"/>
      <c r="D167" s="81"/>
      <c r="E167" s="71"/>
    </row>
    <row r="168" spans="1:6" x14ac:dyDescent="0.2">
      <c r="A168" s="12" t="s">
        <v>112</v>
      </c>
      <c r="B168" s="18"/>
      <c r="C168" s="71"/>
      <c r="D168" s="81"/>
      <c r="E168" s="71"/>
    </row>
    <row r="169" spans="1:6" x14ac:dyDescent="0.2">
      <c r="A169" s="21"/>
      <c r="B169" s="22"/>
      <c r="C169" s="70"/>
      <c r="D169" s="80">
        <f>SUM(D167:D168)</f>
        <v>0</v>
      </c>
      <c r="E169" s="70"/>
    </row>
    <row r="170" spans="1:6" ht="14.25" x14ac:dyDescent="0.2">
      <c r="A170" s="23"/>
      <c r="B170" s="22" t="s">
        <v>40</v>
      </c>
      <c r="C170" s="73"/>
      <c r="D170" s="83">
        <f>D7+D13+D85+D95+D100+D105+D107+D111+D113+D123+D125+D127+D132+D135+D143+D148+D165+D169</f>
        <v>896943.96</v>
      </c>
      <c r="E170" s="73"/>
    </row>
    <row r="173" spans="1:6" x14ac:dyDescent="0.2">
      <c r="B173" s="17" t="s">
        <v>11</v>
      </c>
      <c r="C173" s="88"/>
      <c r="D173" s="84" t="s">
        <v>360</v>
      </c>
    </row>
    <row r="174" spans="1:6" x14ac:dyDescent="0.2">
      <c r="B174" s="17"/>
      <c r="C174" s="17"/>
      <c r="D174" s="84"/>
    </row>
    <row r="175" spans="1:6" ht="18" customHeight="1" x14ac:dyDescent="0.2">
      <c r="B175" s="17" t="s">
        <v>41</v>
      </c>
      <c r="C175" s="88"/>
      <c r="D175" s="84" t="s">
        <v>361</v>
      </c>
    </row>
  </sheetData>
  <mergeCells count="1">
    <mergeCell ref="A4:E4"/>
  </mergeCells>
  <printOptions horizontalCentered="1"/>
  <pageMargins left="0.70866141732283472" right="0.31496062992125984" top="0.74803149606299213" bottom="0.35433070866141736" header="0.31496062992125984" footer="0.31496062992125984"/>
  <pageSetup paperSize="9" scale="91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view="pageBreakPreview" topLeftCell="A88" zoomScale="85" zoomScaleNormal="100" zoomScaleSheetLayoutView="85" workbookViewId="0">
      <selection activeCell="E97" sqref="E97"/>
    </sheetView>
  </sheetViews>
  <sheetFormatPr defaultColWidth="24" defaultRowHeight="12.75" x14ac:dyDescent="0.2"/>
  <cols>
    <col min="1" max="1" width="6.7109375" style="11" customWidth="1"/>
    <col min="2" max="2" width="28.42578125" style="16" customWidth="1"/>
    <col min="3" max="3" width="20.5703125" style="67" customWidth="1"/>
    <col min="4" max="4" width="13.42578125" style="85" customWidth="1"/>
    <col min="5" max="5" width="25.28515625" style="67" customWidth="1"/>
    <col min="6" max="6" width="24" style="4"/>
    <col min="7" max="16384" width="24" style="1"/>
  </cols>
  <sheetData>
    <row r="1" spans="1:6" ht="15" x14ac:dyDescent="0.25">
      <c r="B1" s="58" t="s">
        <v>6</v>
      </c>
      <c r="D1" s="78"/>
    </row>
    <row r="2" spans="1:6" x14ac:dyDescent="0.2">
      <c r="B2" s="14"/>
      <c r="D2" s="78"/>
    </row>
    <row r="3" spans="1:6" ht="18.75" x14ac:dyDescent="0.2">
      <c r="B3" s="14"/>
      <c r="C3" s="68" t="s">
        <v>9</v>
      </c>
      <c r="D3" s="78"/>
    </row>
    <row r="4" spans="1:6" ht="15" x14ac:dyDescent="0.25">
      <c r="A4" s="124" t="s">
        <v>413</v>
      </c>
      <c r="B4" s="125"/>
      <c r="C4" s="125"/>
      <c r="D4" s="125"/>
      <c r="E4" s="125"/>
    </row>
    <row r="5" spans="1:6" ht="66.75" customHeight="1" x14ac:dyDescent="0.2">
      <c r="A5" s="10" t="s">
        <v>1</v>
      </c>
      <c r="B5" s="26" t="s">
        <v>13</v>
      </c>
      <c r="C5" s="75" t="s">
        <v>24</v>
      </c>
      <c r="D5" s="79" t="s">
        <v>25</v>
      </c>
      <c r="E5" s="26" t="s">
        <v>115</v>
      </c>
    </row>
    <row r="6" spans="1:6" ht="26.25" customHeight="1" x14ac:dyDescent="0.2">
      <c r="A6" s="10">
        <v>1</v>
      </c>
      <c r="B6" s="65" t="s">
        <v>43</v>
      </c>
      <c r="C6" s="69"/>
      <c r="D6" s="79"/>
      <c r="E6" s="65"/>
    </row>
    <row r="7" spans="1:6" x14ac:dyDescent="0.2">
      <c r="A7" s="21"/>
      <c r="B7" s="22" t="s">
        <v>76</v>
      </c>
      <c r="C7" s="70"/>
      <c r="D7" s="80">
        <f>SUM(D6)</f>
        <v>0</v>
      </c>
      <c r="E7" s="70"/>
    </row>
    <row r="8" spans="1:6" x14ac:dyDescent="0.2">
      <c r="A8" s="10">
        <v>2</v>
      </c>
      <c r="B8" s="65" t="s">
        <v>44</v>
      </c>
      <c r="C8" s="69"/>
      <c r="D8" s="79"/>
      <c r="E8" s="65"/>
    </row>
    <row r="9" spans="1:6" x14ac:dyDescent="0.2">
      <c r="A9" s="13" t="s">
        <v>78</v>
      </c>
      <c r="B9" s="6" t="s">
        <v>45</v>
      </c>
      <c r="C9" s="69"/>
      <c r="D9" s="79"/>
      <c r="E9" s="65"/>
    </row>
    <row r="10" spans="1:6" x14ac:dyDescent="0.2">
      <c r="A10" s="12" t="s">
        <v>79</v>
      </c>
      <c r="B10" s="6" t="s">
        <v>46</v>
      </c>
      <c r="C10" s="69"/>
      <c r="D10" s="79"/>
      <c r="E10" s="65"/>
    </row>
    <row r="11" spans="1:6" x14ac:dyDescent="0.2">
      <c r="A11" s="12" t="s">
        <v>80</v>
      </c>
      <c r="B11" s="32" t="s">
        <v>47</v>
      </c>
      <c r="C11" s="69"/>
      <c r="D11" s="79"/>
      <c r="E11" s="65"/>
    </row>
    <row r="12" spans="1:6" x14ac:dyDescent="0.2">
      <c r="A12" s="10"/>
      <c r="B12" s="6" t="s">
        <v>77</v>
      </c>
      <c r="C12" s="69"/>
      <c r="D12" s="79"/>
      <c r="E12" s="65"/>
    </row>
    <row r="13" spans="1:6" x14ac:dyDescent="0.2">
      <c r="A13" s="21"/>
      <c r="B13" s="22" t="s">
        <v>81</v>
      </c>
      <c r="C13" s="70"/>
      <c r="D13" s="80">
        <f>SUM(D9:D12)</f>
        <v>0</v>
      </c>
      <c r="E13" s="70"/>
    </row>
    <row r="14" spans="1:6" s="20" customFormat="1" ht="39.75" customHeight="1" x14ac:dyDescent="0.2">
      <c r="A14" s="19">
        <f>'[1]Финансовый отчет'!A15</f>
        <v>3</v>
      </c>
      <c r="B14" s="18" t="s">
        <v>114</v>
      </c>
      <c r="C14" s="71"/>
      <c r="D14" s="81"/>
      <c r="E14" s="71"/>
      <c r="F14" s="62"/>
    </row>
    <row r="15" spans="1:6" s="20" customFormat="1" ht="38.25" x14ac:dyDescent="0.2">
      <c r="A15" s="89" t="s">
        <v>26</v>
      </c>
      <c r="B15" s="32" t="s">
        <v>136</v>
      </c>
      <c r="C15" s="101" t="s">
        <v>145</v>
      </c>
      <c r="D15" s="86"/>
      <c r="E15" s="101" t="s">
        <v>369</v>
      </c>
      <c r="F15" s="62" t="s">
        <v>154</v>
      </c>
    </row>
    <row r="16" spans="1:6" s="20" customFormat="1" ht="40.5" customHeight="1" x14ac:dyDescent="0.2">
      <c r="A16" s="89" t="s">
        <v>163</v>
      </c>
      <c r="B16" s="32"/>
      <c r="C16" s="101"/>
      <c r="D16" s="86">
        <v>7939</v>
      </c>
      <c r="E16" s="112" t="s">
        <v>422</v>
      </c>
      <c r="F16" s="62"/>
    </row>
    <row r="17" spans="1:6" s="20" customFormat="1" ht="40.5" customHeight="1" x14ac:dyDescent="0.2">
      <c r="A17" s="89" t="s">
        <v>164</v>
      </c>
      <c r="B17" s="32"/>
      <c r="C17" s="101"/>
      <c r="D17" s="86">
        <v>23816</v>
      </c>
      <c r="E17" s="112" t="s">
        <v>423</v>
      </c>
      <c r="F17" s="62"/>
    </row>
    <row r="18" spans="1:6" s="20" customFormat="1" ht="40.5" customHeight="1" x14ac:dyDescent="0.2">
      <c r="A18" s="89" t="s">
        <v>165</v>
      </c>
      <c r="B18" s="32"/>
      <c r="C18" s="101"/>
      <c r="D18" s="86">
        <v>7939</v>
      </c>
      <c r="E18" s="112" t="s">
        <v>424</v>
      </c>
      <c r="F18" s="62"/>
    </row>
    <row r="19" spans="1:6" s="20" customFormat="1" ht="40.5" customHeight="1" x14ac:dyDescent="0.2">
      <c r="A19" s="89" t="s">
        <v>166</v>
      </c>
      <c r="B19" s="32"/>
      <c r="C19" s="101"/>
      <c r="D19" s="86">
        <v>23816</v>
      </c>
      <c r="E19" s="112" t="s">
        <v>442</v>
      </c>
      <c r="F19" s="62"/>
    </row>
    <row r="20" spans="1:6" s="20" customFormat="1" ht="38.25" x14ac:dyDescent="0.2">
      <c r="A20" s="89" t="s">
        <v>27</v>
      </c>
      <c r="B20" s="32" t="s">
        <v>137</v>
      </c>
      <c r="C20" s="101" t="s">
        <v>146</v>
      </c>
      <c r="D20" s="86"/>
      <c r="E20" s="101" t="s">
        <v>156</v>
      </c>
      <c r="F20" s="62"/>
    </row>
    <row r="21" spans="1:6" s="20" customFormat="1" ht="40.5" customHeight="1" x14ac:dyDescent="0.2">
      <c r="A21" s="89" t="s">
        <v>266</v>
      </c>
      <c r="B21" s="32"/>
      <c r="C21" s="101"/>
      <c r="D21" s="86">
        <v>6525</v>
      </c>
      <c r="E21" s="112" t="s">
        <v>422</v>
      </c>
      <c r="F21" s="62"/>
    </row>
    <row r="22" spans="1:6" s="20" customFormat="1" ht="40.5" customHeight="1" x14ac:dyDescent="0.2">
      <c r="A22" s="89" t="s">
        <v>370</v>
      </c>
      <c r="B22" s="32"/>
      <c r="C22" s="101"/>
      <c r="D22" s="86">
        <v>19575</v>
      </c>
      <c r="E22" s="112" t="s">
        <v>423</v>
      </c>
      <c r="F22" s="62"/>
    </row>
    <row r="23" spans="1:6" s="20" customFormat="1" ht="40.5" customHeight="1" x14ac:dyDescent="0.2">
      <c r="A23" s="89" t="s">
        <v>268</v>
      </c>
      <c r="B23" s="32"/>
      <c r="C23" s="101"/>
      <c r="D23" s="86">
        <v>6525</v>
      </c>
      <c r="E23" s="112" t="s">
        <v>424</v>
      </c>
      <c r="F23" s="62"/>
    </row>
    <row r="24" spans="1:6" s="20" customFormat="1" ht="40.5" customHeight="1" x14ac:dyDescent="0.2">
      <c r="A24" s="89" t="s">
        <v>269</v>
      </c>
      <c r="B24" s="32"/>
      <c r="C24" s="101"/>
      <c r="D24" s="86">
        <v>19575</v>
      </c>
      <c r="E24" s="112" t="s">
        <v>442</v>
      </c>
      <c r="F24" s="62"/>
    </row>
    <row r="25" spans="1:6" s="20" customFormat="1" ht="25.5" x14ac:dyDescent="0.2">
      <c r="A25" s="89" t="s">
        <v>28</v>
      </c>
      <c r="B25" s="32" t="s">
        <v>138</v>
      </c>
      <c r="C25" s="101" t="s">
        <v>147</v>
      </c>
      <c r="D25" s="86"/>
      <c r="E25" s="101" t="s">
        <v>157</v>
      </c>
      <c r="F25" s="62"/>
    </row>
    <row r="26" spans="1:6" s="20" customFormat="1" ht="40.5" customHeight="1" x14ac:dyDescent="0.2">
      <c r="A26" s="89" t="s">
        <v>273</v>
      </c>
      <c r="B26" s="32"/>
      <c r="C26" s="101"/>
      <c r="D26" s="86">
        <v>4350</v>
      </c>
      <c r="E26" s="112" t="s">
        <v>422</v>
      </c>
      <c r="F26" s="62"/>
    </row>
    <row r="27" spans="1:6" s="20" customFormat="1" ht="40.5" customHeight="1" x14ac:dyDescent="0.2">
      <c r="A27" s="89" t="s">
        <v>274</v>
      </c>
      <c r="B27" s="32"/>
      <c r="C27" s="101"/>
      <c r="D27" s="86">
        <v>13050</v>
      </c>
      <c r="E27" s="112" t="s">
        <v>423</v>
      </c>
      <c r="F27" s="62"/>
    </row>
    <row r="28" spans="1:6" s="20" customFormat="1" ht="40.5" customHeight="1" x14ac:dyDescent="0.2">
      <c r="A28" s="89" t="s">
        <v>275</v>
      </c>
      <c r="B28" s="32"/>
      <c r="C28" s="101"/>
      <c r="D28" s="86">
        <v>4350</v>
      </c>
      <c r="E28" s="112" t="s">
        <v>424</v>
      </c>
      <c r="F28" s="62"/>
    </row>
    <row r="29" spans="1:6" s="20" customFormat="1" ht="40.5" customHeight="1" x14ac:dyDescent="0.2">
      <c r="A29" s="89" t="s">
        <v>276</v>
      </c>
      <c r="B29" s="32"/>
      <c r="C29" s="101"/>
      <c r="D29" s="86">
        <v>13050</v>
      </c>
      <c r="E29" s="112" t="s">
        <v>442</v>
      </c>
      <c r="F29" s="62"/>
    </row>
    <row r="30" spans="1:6" s="20" customFormat="1" ht="25.5" x14ac:dyDescent="0.2">
      <c r="A30" s="89" t="s">
        <v>132</v>
      </c>
      <c r="B30" s="32" t="s">
        <v>139</v>
      </c>
      <c r="C30" s="101" t="s">
        <v>148</v>
      </c>
      <c r="D30" s="86"/>
      <c r="E30" s="101" t="s">
        <v>157</v>
      </c>
      <c r="F30" s="62"/>
    </row>
    <row r="31" spans="1:6" s="20" customFormat="1" ht="30.75" customHeight="1" x14ac:dyDescent="0.2">
      <c r="A31" s="89" t="s">
        <v>280</v>
      </c>
      <c r="B31" s="32"/>
      <c r="C31" s="101"/>
      <c r="D31" s="86">
        <v>4350</v>
      </c>
      <c r="E31" s="112" t="s">
        <v>425</v>
      </c>
      <c r="F31" s="62"/>
    </row>
    <row r="32" spans="1:6" s="20" customFormat="1" ht="32.25" customHeight="1" x14ac:dyDescent="0.2">
      <c r="A32" s="89" t="s">
        <v>281</v>
      </c>
      <c r="B32" s="32"/>
      <c r="C32" s="101"/>
      <c r="D32" s="86">
        <v>13050</v>
      </c>
      <c r="E32" s="112" t="s">
        <v>426</v>
      </c>
      <c r="F32" s="62"/>
    </row>
    <row r="33" spans="1:6" s="20" customFormat="1" ht="30" customHeight="1" x14ac:dyDescent="0.2">
      <c r="A33" s="89" t="s">
        <v>282</v>
      </c>
      <c r="B33" s="32"/>
      <c r="C33" s="101"/>
      <c r="D33" s="86">
        <v>4350</v>
      </c>
      <c r="E33" s="112" t="s">
        <v>427</v>
      </c>
      <c r="F33" s="62"/>
    </row>
    <row r="34" spans="1:6" s="20" customFormat="1" ht="30" customHeight="1" x14ac:dyDescent="0.2">
      <c r="A34" s="89" t="s">
        <v>283</v>
      </c>
      <c r="B34" s="32"/>
      <c r="C34" s="101"/>
      <c r="D34" s="86">
        <v>13050</v>
      </c>
      <c r="E34" s="112" t="s">
        <v>443</v>
      </c>
      <c r="F34" s="62"/>
    </row>
    <row r="35" spans="1:6" ht="25.5" x14ac:dyDescent="0.2">
      <c r="A35" s="89" t="s">
        <v>133</v>
      </c>
      <c r="B35" s="32" t="s">
        <v>140</v>
      </c>
      <c r="C35" s="102" t="s">
        <v>149</v>
      </c>
      <c r="D35" s="82"/>
      <c r="E35" s="101" t="s">
        <v>157</v>
      </c>
    </row>
    <row r="36" spans="1:6" s="20" customFormat="1" ht="40.5" customHeight="1" x14ac:dyDescent="0.2">
      <c r="A36" s="89" t="s">
        <v>287</v>
      </c>
      <c r="B36" s="32"/>
      <c r="C36" s="101"/>
      <c r="D36" s="86">
        <v>4350</v>
      </c>
      <c r="E36" s="112" t="s">
        <v>422</v>
      </c>
      <c r="F36" s="62"/>
    </row>
    <row r="37" spans="1:6" s="20" customFormat="1" ht="40.5" customHeight="1" x14ac:dyDescent="0.2">
      <c r="A37" s="89" t="s">
        <v>288</v>
      </c>
      <c r="B37" s="32"/>
      <c r="C37" s="101"/>
      <c r="D37" s="86">
        <v>13050</v>
      </c>
      <c r="E37" s="112" t="s">
        <v>423</v>
      </c>
      <c r="F37" s="62"/>
    </row>
    <row r="38" spans="1:6" s="20" customFormat="1" ht="40.5" customHeight="1" x14ac:dyDescent="0.2">
      <c r="A38" s="89" t="s">
        <v>289</v>
      </c>
      <c r="B38" s="32"/>
      <c r="C38" s="101"/>
      <c r="D38" s="86">
        <v>4350</v>
      </c>
      <c r="E38" s="112" t="s">
        <v>424</v>
      </c>
      <c r="F38" s="62"/>
    </row>
    <row r="39" spans="1:6" s="20" customFormat="1" ht="40.5" customHeight="1" x14ac:dyDescent="0.2">
      <c r="A39" s="89" t="s">
        <v>290</v>
      </c>
      <c r="B39" s="32"/>
      <c r="C39" s="101"/>
      <c r="D39" s="86">
        <v>13050</v>
      </c>
      <c r="E39" s="112" t="s">
        <v>442</v>
      </c>
      <c r="F39" s="62"/>
    </row>
    <row r="40" spans="1:6" ht="38.25" x14ac:dyDescent="0.2">
      <c r="A40" s="89" t="s">
        <v>134</v>
      </c>
      <c r="B40" s="32" t="s">
        <v>141</v>
      </c>
      <c r="C40" s="102" t="s">
        <v>150</v>
      </c>
      <c r="D40" s="82"/>
      <c r="E40" s="102" t="s">
        <v>158</v>
      </c>
    </row>
    <row r="41" spans="1:6" s="20" customFormat="1" ht="40.5" customHeight="1" x14ac:dyDescent="0.2">
      <c r="A41" s="89" t="s">
        <v>294</v>
      </c>
      <c r="B41" s="32"/>
      <c r="C41" s="101"/>
      <c r="D41" s="86">
        <v>3262</v>
      </c>
      <c r="E41" s="112" t="s">
        <v>422</v>
      </c>
      <c r="F41" s="62"/>
    </row>
    <row r="42" spans="1:6" s="20" customFormat="1" ht="40.5" customHeight="1" x14ac:dyDescent="0.2">
      <c r="A42" s="89" t="s">
        <v>295</v>
      </c>
      <c r="B42" s="32"/>
      <c r="C42" s="101"/>
      <c r="D42" s="86">
        <v>9788</v>
      </c>
      <c r="E42" s="112" t="s">
        <v>423</v>
      </c>
      <c r="F42" s="62"/>
    </row>
    <row r="43" spans="1:6" s="20" customFormat="1" ht="40.5" customHeight="1" x14ac:dyDescent="0.2">
      <c r="A43" s="89" t="s">
        <v>296</v>
      </c>
      <c r="B43" s="32"/>
      <c r="C43" s="101"/>
      <c r="D43" s="86">
        <v>3262</v>
      </c>
      <c r="E43" s="112" t="s">
        <v>424</v>
      </c>
      <c r="F43" s="62"/>
    </row>
    <row r="44" spans="1:6" s="20" customFormat="1" ht="40.5" customHeight="1" x14ac:dyDescent="0.2">
      <c r="A44" s="89" t="s">
        <v>297</v>
      </c>
      <c r="B44" s="32"/>
      <c r="C44" s="101"/>
      <c r="D44" s="86">
        <v>9788</v>
      </c>
      <c r="E44" s="112" t="s">
        <v>442</v>
      </c>
      <c r="F44" s="62"/>
    </row>
    <row r="45" spans="1:6" ht="25.5" x14ac:dyDescent="0.2">
      <c r="A45" s="89" t="s">
        <v>135</v>
      </c>
      <c r="B45" s="32" t="s">
        <v>142</v>
      </c>
      <c r="C45" s="102" t="s">
        <v>151</v>
      </c>
      <c r="D45" s="82"/>
      <c r="E45" s="101" t="s">
        <v>162</v>
      </c>
    </row>
    <row r="46" spans="1:6" s="20" customFormat="1" ht="40.5" customHeight="1" x14ac:dyDescent="0.2">
      <c r="A46" s="89" t="s">
        <v>301</v>
      </c>
      <c r="B46" s="32"/>
      <c r="C46" s="101"/>
      <c r="D46" s="86">
        <v>4350</v>
      </c>
      <c r="E46" s="112" t="s">
        <v>422</v>
      </c>
      <c r="F46" s="62"/>
    </row>
    <row r="47" spans="1:6" s="20" customFormat="1" ht="40.5" customHeight="1" x14ac:dyDescent="0.2">
      <c r="A47" s="89" t="s">
        <v>302</v>
      </c>
      <c r="B47" s="32"/>
      <c r="C47" s="101"/>
      <c r="D47" s="86">
        <v>13232</v>
      </c>
      <c r="E47" s="112" t="s">
        <v>423</v>
      </c>
      <c r="F47" s="62"/>
    </row>
    <row r="48" spans="1:6" s="20" customFormat="1" ht="40.5" customHeight="1" x14ac:dyDescent="0.2">
      <c r="A48" s="89" t="s">
        <v>303</v>
      </c>
      <c r="B48" s="32"/>
      <c r="C48" s="101"/>
      <c r="D48" s="86">
        <v>4350</v>
      </c>
      <c r="E48" s="112" t="s">
        <v>424</v>
      </c>
      <c r="F48" s="62"/>
    </row>
    <row r="49" spans="1:6" s="20" customFormat="1" ht="40.5" customHeight="1" x14ac:dyDescent="0.2">
      <c r="A49" s="89" t="s">
        <v>304</v>
      </c>
      <c r="B49" s="32"/>
      <c r="C49" s="101"/>
      <c r="D49" s="86">
        <v>13232</v>
      </c>
      <c r="E49" s="112" t="s">
        <v>442</v>
      </c>
      <c r="F49" s="62"/>
    </row>
    <row r="50" spans="1:6" ht="25.5" x14ac:dyDescent="0.2">
      <c r="A50" s="89" t="s">
        <v>159</v>
      </c>
      <c r="B50" s="32" t="s">
        <v>143</v>
      </c>
      <c r="C50" s="102" t="s">
        <v>152</v>
      </c>
      <c r="D50" s="82"/>
      <c r="E50" s="101" t="s">
        <v>162</v>
      </c>
    </row>
    <row r="51" spans="1:6" s="20" customFormat="1" ht="40.5" customHeight="1" x14ac:dyDescent="0.2">
      <c r="A51" s="89" t="s">
        <v>308</v>
      </c>
      <c r="B51" s="32"/>
      <c r="C51" s="101"/>
      <c r="D51" s="86">
        <v>4350</v>
      </c>
      <c r="E51" s="112" t="s">
        <v>422</v>
      </c>
      <c r="F51" s="62"/>
    </row>
    <row r="52" spans="1:6" s="20" customFormat="1" ht="40.5" customHeight="1" x14ac:dyDescent="0.2">
      <c r="A52" s="89" t="s">
        <v>309</v>
      </c>
      <c r="B52" s="32"/>
      <c r="C52" s="101"/>
      <c r="D52" s="86">
        <v>13050</v>
      </c>
      <c r="E52" s="112" t="s">
        <v>423</v>
      </c>
      <c r="F52" s="62"/>
    </row>
    <row r="53" spans="1:6" s="20" customFormat="1" ht="40.5" customHeight="1" x14ac:dyDescent="0.2">
      <c r="A53" s="89" t="s">
        <v>310</v>
      </c>
      <c r="B53" s="32"/>
      <c r="C53" s="101"/>
      <c r="D53" s="86">
        <v>4350</v>
      </c>
      <c r="E53" s="112" t="s">
        <v>424</v>
      </c>
      <c r="F53" s="62"/>
    </row>
    <row r="54" spans="1:6" s="20" customFormat="1" ht="40.5" customHeight="1" x14ac:dyDescent="0.2">
      <c r="A54" s="89" t="s">
        <v>311</v>
      </c>
      <c r="B54" s="32"/>
      <c r="C54" s="101"/>
      <c r="D54" s="86">
        <v>13050</v>
      </c>
      <c r="E54" s="112" t="s">
        <v>442</v>
      </c>
      <c r="F54" s="62"/>
    </row>
    <row r="55" spans="1:6" ht="25.5" x14ac:dyDescent="0.2">
      <c r="A55" s="89" t="s">
        <v>160</v>
      </c>
      <c r="B55" s="32" t="s">
        <v>144</v>
      </c>
      <c r="C55" s="102" t="s">
        <v>153</v>
      </c>
      <c r="D55" s="82"/>
      <c r="E55" s="101" t="s">
        <v>162</v>
      </c>
    </row>
    <row r="56" spans="1:6" s="20" customFormat="1" ht="40.5" customHeight="1" x14ac:dyDescent="0.2">
      <c r="A56" s="89" t="s">
        <v>314</v>
      </c>
      <c r="B56" s="32"/>
      <c r="C56" s="101"/>
      <c r="D56" s="86">
        <v>5437</v>
      </c>
      <c r="E56" s="112" t="s">
        <v>422</v>
      </c>
      <c r="F56" s="62"/>
    </row>
    <row r="57" spans="1:6" s="20" customFormat="1" ht="40.5" customHeight="1" x14ac:dyDescent="0.2">
      <c r="A57" s="89" t="s">
        <v>315</v>
      </c>
      <c r="B57" s="32"/>
      <c r="C57" s="101"/>
      <c r="D57" s="86">
        <v>16313</v>
      </c>
      <c r="E57" s="112" t="s">
        <v>423</v>
      </c>
      <c r="F57" s="62"/>
    </row>
    <row r="58" spans="1:6" s="20" customFormat="1" ht="40.5" customHeight="1" x14ac:dyDescent="0.2">
      <c r="A58" s="89" t="s">
        <v>316</v>
      </c>
      <c r="B58" s="32"/>
      <c r="C58" s="101"/>
      <c r="D58" s="86">
        <v>5437</v>
      </c>
      <c r="E58" s="112" t="s">
        <v>424</v>
      </c>
      <c r="F58" s="62"/>
    </row>
    <row r="59" spans="1:6" s="20" customFormat="1" ht="40.5" customHeight="1" x14ac:dyDescent="0.2">
      <c r="A59" s="89" t="s">
        <v>317</v>
      </c>
      <c r="B59" s="32"/>
      <c r="C59" s="101"/>
      <c r="D59" s="86">
        <v>16313</v>
      </c>
      <c r="E59" s="112" t="s">
        <v>442</v>
      </c>
      <c r="F59" s="62"/>
    </row>
    <row r="60" spans="1:6" x14ac:dyDescent="0.2">
      <c r="A60" s="12" t="s">
        <v>161</v>
      </c>
      <c r="B60" s="6" t="s">
        <v>7</v>
      </c>
      <c r="C60" s="72"/>
      <c r="D60" s="82"/>
      <c r="E60" s="74"/>
    </row>
    <row r="61" spans="1:6" ht="25.5" x14ac:dyDescent="0.2">
      <c r="A61" s="89" t="s">
        <v>320</v>
      </c>
      <c r="B61" s="32"/>
      <c r="C61" s="102"/>
      <c r="D61" s="82">
        <v>6711</v>
      </c>
      <c r="E61" s="112" t="s">
        <v>428</v>
      </c>
    </row>
    <row r="62" spans="1:6" ht="25.5" x14ac:dyDescent="0.2">
      <c r="A62" s="89" t="s">
        <v>321</v>
      </c>
      <c r="B62" s="32"/>
      <c r="C62" s="102"/>
      <c r="D62" s="82">
        <v>19952</v>
      </c>
      <c r="E62" s="112" t="s">
        <v>429</v>
      </c>
    </row>
    <row r="63" spans="1:6" ht="25.5" x14ac:dyDescent="0.2">
      <c r="A63" s="89" t="s">
        <v>322</v>
      </c>
      <c r="B63" s="32"/>
      <c r="C63" s="102"/>
      <c r="D63" s="82">
        <v>6711</v>
      </c>
      <c r="E63" s="112" t="s">
        <v>430</v>
      </c>
    </row>
    <row r="64" spans="1:6" ht="25.5" x14ac:dyDescent="0.2">
      <c r="A64" s="89" t="s">
        <v>323</v>
      </c>
      <c r="B64" s="32"/>
      <c r="C64" s="102"/>
      <c r="D64" s="82">
        <v>19952</v>
      </c>
      <c r="E64" s="112" t="s">
        <v>444</v>
      </c>
    </row>
    <row r="65" spans="1:5" x14ac:dyDescent="0.2">
      <c r="A65" s="21"/>
      <c r="B65" s="22" t="s">
        <v>32</v>
      </c>
      <c r="C65" s="70"/>
      <c r="D65" s="80">
        <f>SUM(D16:D64)</f>
        <v>413000</v>
      </c>
      <c r="E65" s="70"/>
    </row>
    <row r="66" spans="1:5" ht="12.75" customHeight="1" x14ac:dyDescent="0.2">
      <c r="A66" s="10">
        <f>'[1]Финансовый отчет'!A16</f>
        <v>4</v>
      </c>
      <c r="B66" s="15" t="s">
        <v>17</v>
      </c>
      <c r="C66" s="69"/>
      <c r="D66" s="79"/>
      <c r="E66" s="69"/>
    </row>
    <row r="67" spans="1:5" ht="25.5" x14ac:dyDescent="0.2">
      <c r="A67" s="89" t="s">
        <v>29</v>
      </c>
      <c r="B67" s="32" t="s">
        <v>8</v>
      </c>
      <c r="C67" s="102"/>
      <c r="D67" s="82"/>
      <c r="E67" s="102" t="s">
        <v>414</v>
      </c>
    </row>
    <row r="68" spans="1:5" ht="25.5" x14ac:dyDescent="0.2">
      <c r="A68" s="89" t="s">
        <v>328</v>
      </c>
      <c r="B68" s="32"/>
      <c r="C68" s="102"/>
      <c r="D68" s="82">
        <v>41300</v>
      </c>
      <c r="E68" s="112" t="s">
        <v>431</v>
      </c>
    </row>
    <row r="69" spans="1:5" ht="25.5" x14ac:dyDescent="0.2">
      <c r="A69" s="89" t="s">
        <v>329</v>
      </c>
      <c r="B69" s="32"/>
      <c r="C69" s="102"/>
      <c r="D69" s="82">
        <v>41300</v>
      </c>
      <c r="E69" s="112" t="s">
        <v>445</v>
      </c>
    </row>
    <row r="70" spans="1:5" ht="25.5" x14ac:dyDescent="0.2">
      <c r="A70" s="89" t="s">
        <v>30</v>
      </c>
      <c r="B70" s="32" t="s">
        <v>337</v>
      </c>
      <c r="C70" s="102"/>
      <c r="D70" s="82"/>
      <c r="E70" s="102" t="s">
        <v>414</v>
      </c>
    </row>
    <row r="71" spans="1:5" ht="25.5" x14ac:dyDescent="0.2">
      <c r="A71" s="89" t="s">
        <v>333</v>
      </c>
      <c r="B71" s="32"/>
      <c r="C71" s="102"/>
      <c r="D71" s="82">
        <v>413</v>
      </c>
      <c r="E71" s="112" t="s">
        <v>432</v>
      </c>
    </row>
    <row r="72" spans="1:5" ht="25.5" x14ac:dyDescent="0.2">
      <c r="A72" s="89" t="s">
        <v>334</v>
      </c>
      <c r="B72" s="32"/>
      <c r="C72" s="102"/>
      <c r="D72" s="82">
        <v>413</v>
      </c>
      <c r="E72" s="112" t="s">
        <v>446</v>
      </c>
    </row>
    <row r="73" spans="1:5" x14ac:dyDescent="0.2">
      <c r="A73" s="21"/>
      <c r="B73" s="22" t="s">
        <v>31</v>
      </c>
      <c r="C73" s="70"/>
      <c r="D73" s="80">
        <f>SUM(D67:D72)</f>
        <v>83426</v>
      </c>
      <c r="E73" s="70"/>
    </row>
    <row r="74" spans="1:5" ht="25.5" x14ac:dyDescent="0.2">
      <c r="A74" s="10">
        <v>5</v>
      </c>
      <c r="B74" s="15" t="s">
        <v>118</v>
      </c>
      <c r="C74" s="69"/>
      <c r="D74" s="79"/>
      <c r="E74" s="69"/>
    </row>
    <row r="75" spans="1:5" x14ac:dyDescent="0.2">
      <c r="A75" s="12" t="s">
        <v>82</v>
      </c>
      <c r="B75" s="6"/>
      <c r="C75" s="69"/>
      <c r="D75" s="79"/>
      <c r="E75" s="69"/>
    </row>
    <row r="76" spans="1:5" x14ac:dyDescent="0.2">
      <c r="A76" s="12" t="s">
        <v>86</v>
      </c>
      <c r="B76" s="6"/>
      <c r="C76" s="69"/>
      <c r="D76" s="79"/>
      <c r="E76" s="69"/>
    </row>
    <row r="77" spans="1:5" x14ac:dyDescent="0.2">
      <c r="A77" s="12"/>
      <c r="B77" s="6" t="s">
        <v>77</v>
      </c>
      <c r="C77" s="69"/>
      <c r="D77" s="79"/>
      <c r="E77" s="69"/>
    </row>
    <row r="78" spans="1:5" x14ac:dyDescent="0.2">
      <c r="A78" s="21"/>
      <c r="B78" s="22" t="s">
        <v>83</v>
      </c>
      <c r="C78" s="70"/>
      <c r="D78" s="80">
        <f>SUM(D75:D77)</f>
        <v>0</v>
      </c>
      <c r="E78" s="70"/>
    </row>
    <row r="79" spans="1:5" x14ac:dyDescent="0.2">
      <c r="A79" s="10">
        <v>6</v>
      </c>
      <c r="B79" s="15" t="s">
        <v>50</v>
      </c>
      <c r="C79" s="69"/>
      <c r="D79" s="79"/>
      <c r="E79" s="69"/>
    </row>
    <row r="80" spans="1:5" x14ac:dyDescent="0.2">
      <c r="A80" s="13" t="s">
        <v>84</v>
      </c>
      <c r="B80" s="6" t="s">
        <v>8</v>
      </c>
      <c r="C80" s="69"/>
      <c r="D80" s="79"/>
      <c r="E80" s="69"/>
    </row>
    <row r="81" spans="1:5" x14ac:dyDescent="0.2">
      <c r="A81" s="13" t="s">
        <v>87</v>
      </c>
      <c r="B81" s="6" t="s">
        <v>10</v>
      </c>
      <c r="C81" s="69"/>
      <c r="D81" s="79"/>
      <c r="E81" s="69"/>
    </row>
    <row r="82" spans="1:5" x14ac:dyDescent="0.2">
      <c r="A82" s="13" t="s">
        <v>88</v>
      </c>
      <c r="B82" s="6" t="s">
        <v>77</v>
      </c>
      <c r="C82" s="69"/>
      <c r="D82" s="79"/>
      <c r="E82" s="69"/>
    </row>
    <row r="83" spans="1:5" x14ac:dyDescent="0.2">
      <c r="A83" s="21"/>
      <c r="B83" s="22" t="s">
        <v>85</v>
      </c>
      <c r="C83" s="70"/>
      <c r="D83" s="80">
        <f>SUM(D80:D82)</f>
        <v>0</v>
      </c>
      <c r="E83" s="70"/>
    </row>
    <row r="84" spans="1:5" ht="25.5" x14ac:dyDescent="0.2">
      <c r="A84" s="10">
        <v>7</v>
      </c>
      <c r="B84" s="15" t="s">
        <v>51</v>
      </c>
      <c r="C84" s="69"/>
      <c r="D84" s="79"/>
      <c r="E84" s="69"/>
    </row>
    <row r="85" spans="1:5" x14ac:dyDescent="0.2">
      <c r="A85" s="21"/>
      <c r="B85" s="22" t="s">
        <v>89</v>
      </c>
      <c r="C85" s="70"/>
      <c r="D85" s="80">
        <f>SUM(D84)</f>
        <v>0</v>
      </c>
      <c r="E85" s="70"/>
    </row>
    <row r="86" spans="1:5" ht="25.5" x14ac:dyDescent="0.2">
      <c r="A86" s="10">
        <v>8</v>
      </c>
      <c r="B86" s="15" t="s">
        <v>18</v>
      </c>
      <c r="C86" s="69"/>
      <c r="D86" s="79"/>
      <c r="E86" s="69"/>
    </row>
    <row r="87" spans="1:5" x14ac:dyDescent="0.2">
      <c r="A87" s="13" t="s">
        <v>33</v>
      </c>
      <c r="B87" s="6" t="s">
        <v>90</v>
      </c>
      <c r="C87" s="69"/>
      <c r="D87" s="79"/>
      <c r="E87" s="69"/>
    </row>
    <row r="88" spans="1:5" x14ac:dyDescent="0.2">
      <c r="A88" s="13" t="s">
        <v>91</v>
      </c>
      <c r="B88" s="6"/>
      <c r="C88" s="69"/>
      <c r="D88" s="79"/>
      <c r="E88" s="69"/>
    </row>
    <row r="89" spans="1:5" x14ac:dyDescent="0.2">
      <c r="A89" s="21"/>
      <c r="B89" s="22" t="s">
        <v>92</v>
      </c>
      <c r="C89" s="70"/>
      <c r="D89" s="80">
        <f>SUM(D87:D88)</f>
        <v>0</v>
      </c>
      <c r="E89" s="70"/>
    </row>
    <row r="90" spans="1:5" x14ac:dyDescent="0.2">
      <c r="A90" s="10">
        <v>9</v>
      </c>
      <c r="B90" s="15" t="s">
        <v>19</v>
      </c>
      <c r="C90" s="69"/>
      <c r="D90" s="79"/>
      <c r="E90" s="69"/>
    </row>
    <row r="91" spans="1:5" x14ac:dyDescent="0.2">
      <c r="A91" s="21"/>
      <c r="B91" s="22" t="s">
        <v>93</v>
      </c>
      <c r="C91" s="70"/>
      <c r="D91" s="80">
        <f>SUM(D90)</f>
        <v>0</v>
      </c>
      <c r="E91" s="70"/>
    </row>
    <row r="92" spans="1:5" x14ac:dyDescent="0.2">
      <c r="A92" s="10">
        <v>10</v>
      </c>
      <c r="B92" s="15" t="s">
        <v>20</v>
      </c>
      <c r="C92" s="69"/>
      <c r="D92" s="79"/>
      <c r="E92" s="69"/>
    </row>
    <row r="93" spans="1:5" ht="38.25" x14ac:dyDescent="0.2">
      <c r="A93" s="91" t="s">
        <v>208</v>
      </c>
      <c r="B93" s="64" t="s">
        <v>338</v>
      </c>
      <c r="C93" s="103" t="s">
        <v>205</v>
      </c>
      <c r="D93" s="81"/>
      <c r="E93" s="101" t="s">
        <v>396</v>
      </c>
    </row>
    <row r="94" spans="1:5" ht="38.25" x14ac:dyDescent="0.2">
      <c r="A94" s="89" t="s">
        <v>340</v>
      </c>
      <c r="B94" s="32"/>
      <c r="C94" s="102"/>
      <c r="D94" s="86">
        <v>46500</v>
      </c>
      <c r="E94" s="112" t="s">
        <v>448</v>
      </c>
    </row>
    <row r="95" spans="1:5" ht="38.25" x14ac:dyDescent="0.2">
      <c r="A95" s="89" t="s">
        <v>341</v>
      </c>
      <c r="B95" s="32"/>
      <c r="C95" s="102"/>
      <c r="D95" s="86">
        <v>45000</v>
      </c>
      <c r="E95" s="112" t="s">
        <v>449</v>
      </c>
    </row>
    <row r="96" spans="1:5" ht="67.5" customHeight="1" x14ac:dyDescent="0.2">
      <c r="A96" s="91" t="s">
        <v>209</v>
      </c>
      <c r="B96" s="64" t="s">
        <v>210</v>
      </c>
      <c r="C96" s="103" t="s">
        <v>405</v>
      </c>
      <c r="D96" s="86"/>
      <c r="E96" s="101" t="s">
        <v>452</v>
      </c>
    </row>
    <row r="97" spans="1:6" ht="57" customHeight="1" x14ac:dyDescent="0.2">
      <c r="A97" s="89" t="s">
        <v>343</v>
      </c>
      <c r="B97" s="64"/>
      <c r="C97" s="103"/>
      <c r="D97" s="86">
        <v>2878.45</v>
      </c>
      <c r="E97" s="112" t="s">
        <v>415</v>
      </c>
    </row>
    <row r="98" spans="1:6" ht="50.25" customHeight="1" x14ac:dyDescent="0.2">
      <c r="A98" s="89" t="s">
        <v>344</v>
      </c>
      <c r="B98" s="64"/>
      <c r="C98" s="103"/>
      <c r="D98" s="86">
        <v>3171.96</v>
      </c>
      <c r="E98" s="112" t="s">
        <v>416</v>
      </c>
    </row>
    <row r="99" spans="1:6" x14ac:dyDescent="0.2">
      <c r="A99" s="21"/>
      <c r="B99" s="22" t="s">
        <v>94</v>
      </c>
      <c r="C99" s="70"/>
      <c r="D99" s="80">
        <f>SUM(D94:D98)</f>
        <v>97550.41</v>
      </c>
      <c r="E99" s="70"/>
    </row>
    <row r="100" spans="1:6" ht="63.75" x14ac:dyDescent="0.2">
      <c r="A100" s="10">
        <v>11</v>
      </c>
      <c r="B100" s="15" t="s">
        <v>52</v>
      </c>
      <c r="C100" s="69"/>
      <c r="D100" s="79"/>
      <c r="E100" s="69"/>
    </row>
    <row r="101" spans="1:6" x14ac:dyDescent="0.2">
      <c r="A101" s="21"/>
      <c r="B101" s="22" t="s">
        <v>95</v>
      </c>
      <c r="C101" s="70"/>
      <c r="D101" s="80">
        <f>SUM(D100)</f>
        <v>0</v>
      </c>
      <c r="E101" s="70"/>
    </row>
    <row r="102" spans="1:6" ht="25.5" x14ac:dyDescent="0.2">
      <c r="A102" s="10">
        <v>12</v>
      </c>
      <c r="B102" s="15" t="s">
        <v>21</v>
      </c>
      <c r="C102" s="69"/>
      <c r="D102" s="79"/>
      <c r="E102" s="69"/>
    </row>
    <row r="103" spans="1:6" x14ac:dyDescent="0.2">
      <c r="A103" s="21"/>
      <c r="B103" s="22" t="s">
        <v>96</v>
      </c>
      <c r="C103" s="70"/>
      <c r="D103" s="80">
        <f>SUM(D102)</f>
        <v>0</v>
      </c>
      <c r="E103" s="70"/>
    </row>
    <row r="104" spans="1:6" ht="38.25" x14ac:dyDescent="0.2">
      <c r="A104" s="10">
        <v>13</v>
      </c>
      <c r="B104" s="64" t="s">
        <v>53</v>
      </c>
      <c r="C104" s="69"/>
      <c r="D104" s="79"/>
      <c r="E104" s="69"/>
    </row>
    <row r="105" spans="1:6" x14ac:dyDescent="0.2">
      <c r="A105" s="13" t="s">
        <v>34</v>
      </c>
      <c r="B105" s="32" t="s">
        <v>54</v>
      </c>
      <c r="C105" s="69"/>
      <c r="D105" s="79"/>
      <c r="E105" s="69"/>
    </row>
    <row r="106" spans="1:6" ht="25.5" x14ac:dyDescent="0.2">
      <c r="A106" s="13" t="s">
        <v>97</v>
      </c>
      <c r="B106" s="32" t="s">
        <v>55</v>
      </c>
      <c r="C106" s="69"/>
      <c r="D106" s="79"/>
      <c r="E106" s="69"/>
    </row>
    <row r="107" spans="1:6" ht="25.5" x14ac:dyDescent="0.2">
      <c r="A107" s="13" t="s">
        <v>98</v>
      </c>
      <c r="B107" s="32" t="s">
        <v>56</v>
      </c>
      <c r="C107" s="69"/>
      <c r="D107" s="79"/>
      <c r="E107" s="69"/>
    </row>
    <row r="108" spans="1:6" x14ac:dyDescent="0.2">
      <c r="A108" s="21"/>
      <c r="B108" s="22" t="s">
        <v>99</v>
      </c>
      <c r="C108" s="70"/>
      <c r="D108" s="80">
        <f>SUM(D105:D107)</f>
        <v>0</v>
      </c>
      <c r="E108" s="70"/>
    </row>
    <row r="109" spans="1:6" x14ac:dyDescent="0.2">
      <c r="A109" s="10">
        <f>'[1]Финансовый отчет'!A26</f>
        <v>14</v>
      </c>
      <c r="B109" s="15" t="s">
        <v>35</v>
      </c>
      <c r="C109" s="69"/>
      <c r="D109" s="79"/>
      <c r="E109" s="69"/>
    </row>
    <row r="110" spans="1:6" x14ac:dyDescent="0.2">
      <c r="A110" s="12" t="s">
        <v>36</v>
      </c>
      <c r="B110" s="15"/>
      <c r="C110" s="69"/>
      <c r="D110" s="79"/>
      <c r="E110" s="69"/>
    </row>
    <row r="111" spans="1:6" x14ac:dyDescent="0.2">
      <c r="A111" s="21"/>
      <c r="B111" s="22" t="s">
        <v>37</v>
      </c>
      <c r="C111" s="70"/>
      <c r="D111" s="80">
        <f>SUM(D110)</f>
        <v>0</v>
      </c>
      <c r="E111" s="70"/>
      <c r="F111" s="63"/>
    </row>
    <row r="112" spans="1:6" ht="38.25" x14ac:dyDescent="0.2">
      <c r="A112" s="19">
        <v>15</v>
      </c>
      <c r="B112" s="64" t="s">
        <v>57</v>
      </c>
      <c r="C112" s="69"/>
      <c r="D112" s="79"/>
      <c r="E112" s="69"/>
      <c r="F112" s="63"/>
    </row>
    <row r="113" spans="1:6" x14ac:dyDescent="0.2">
      <c r="A113" s="12" t="s">
        <v>100</v>
      </c>
      <c r="B113" s="32" t="s">
        <v>58</v>
      </c>
      <c r="C113" s="69"/>
      <c r="D113" s="79"/>
      <c r="E113" s="69"/>
      <c r="F113" s="63"/>
    </row>
    <row r="114" spans="1:6" x14ac:dyDescent="0.2">
      <c r="A114" s="12" t="s">
        <v>101</v>
      </c>
      <c r="B114" s="32" t="s">
        <v>59</v>
      </c>
      <c r="C114" s="69"/>
      <c r="D114" s="79"/>
      <c r="E114" s="69"/>
      <c r="F114" s="63"/>
    </row>
    <row r="115" spans="1:6" x14ac:dyDescent="0.2">
      <c r="A115" s="12" t="s">
        <v>102</v>
      </c>
      <c r="B115" s="32" t="s">
        <v>60</v>
      </c>
      <c r="C115" s="69"/>
      <c r="D115" s="79"/>
      <c r="E115" s="69"/>
      <c r="F115" s="63"/>
    </row>
    <row r="116" spans="1:6" x14ac:dyDescent="0.2">
      <c r="A116" s="12" t="s">
        <v>103</v>
      </c>
      <c r="B116" s="32" t="s">
        <v>61</v>
      </c>
      <c r="C116" s="69"/>
      <c r="D116" s="79"/>
      <c r="E116" s="69"/>
      <c r="F116" s="63"/>
    </row>
    <row r="117" spans="1:6" ht="62.25" customHeight="1" x14ac:dyDescent="0.2">
      <c r="A117" s="12" t="s">
        <v>104</v>
      </c>
      <c r="B117" s="32" t="s">
        <v>62</v>
      </c>
      <c r="C117" s="69"/>
      <c r="D117" s="79"/>
      <c r="E117" s="69"/>
      <c r="F117" s="63"/>
    </row>
    <row r="118" spans="1:6" x14ac:dyDescent="0.2">
      <c r="A118" s="12" t="s">
        <v>105</v>
      </c>
      <c r="B118" s="32" t="s">
        <v>77</v>
      </c>
      <c r="C118" s="69"/>
      <c r="D118" s="79"/>
      <c r="E118" s="69"/>
      <c r="F118" s="63"/>
    </row>
    <row r="119" spans="1:6" x14ac:dyDescent="0.2">
      <c r="A119" s="21"/>
      <c r="B119" s="22" t="s">
        <v>106</v>
      </c>
      <c r="C119" s="70"/>
      <c r="D119" s="80">
        <f>SUM(D113:D118)</f>
        <v>0</v>
      </c>
      <c r="E119" s="70"/>
      <c r="F119" s="63"/>
    </row>
    <row r="120" spans="1:6" x14ac:dyDescent="0.2">
      <c r="A120" s="19">
        <v>16</v>
      </c>
      <c r="B120" s="64" t="s">
        <v>22</v>
      </c>
      <c r="C120" s="69"/>
      <c r="D120" s="79"/>
      <c r="E120" s="69"/>
      <c r="F120" s="63"/>
    </row>
    <row r="121" spans="1:6" x14ac:dyDescent="0.2">
      <c r="A121" s="12" t="s">
        <v>107</v>
      </c>
      <c r="B121" s="32" t="s">
        <v>63</v>
      </c>
      <c r="C121" s="69"/>
      <c r="D121" s="79"/>
      <c r="E121" s="69"/>
      <c r="F121" s="63"/>
    </row>
    <row r="122" spans="1:6" x14ac:dyDescent="0.2">
      <c r="A122" s="12" t="s">
        <v>108</v>
      </c>
      <c r="B122" s="32" t="s">
        <v>64</v>
      </c>
      <c r="C122" s="69"/>
      <c r="D122" s="79"/>
      <c r="E122" s="69"/>
      <c r="F122" s="63"/>
    </row>
    <row r="123" spans="1:6" x14ac:dyDescent="0.2">
      <c r="A123" s="12" t="s">
        <v>109</v>
      </c>
      <c r="B123" s="32" t="s">
        <v>65</v>
      </c>
      <c r="C123" s="69"/>
      <c r="D123" s="79"/>
      <c r="E123" s="69"/>
      <c r="F123" s="63"/>
    </row>
    <row r="124" spans="1:6" x14ac:dyDescent="0.2">
      <c r="A124" s="21"/>
      <c r="B124" s="22" t="s">
        <v>110</v>
      </c>
      <c r="C124" s="70"/>
      <c r="D124" s="80">
        <f>SUM(D121:D123)</f>
        <v>0</v>
      </c>
      <c r="E124" s="70"/>
      <c r="F124" s="63"/>
    </row>
    <row r="125" spans="1:6" x14ac:dyDescent="0.2">
      <c r="A125" s="10">
        <f>'[1]Финансовый отчет'!A29</f>
        <v>17</v>
      </c>
      <c r="B125" s="15" t="s">
        <v>23</v>
      </c>
      <c r="C125" s="69"/>
      <c r="D125" s="79"/>
      <c r="E125" s="69"/>
      <c r="F125" s="63"/>
    </row>
    <row r="126" spans="1:6" ht="25.5" x14ac:dyDescent="0.2">
      <c r="A126" s="12" t="s">
        <v>38</v>
      </c>
      <c r="B126" s="15"/>
      <c r="C126" s="69"/>
      <c r="D126" s="82">
        <v>40</v>
      </c>
      <c r="E126" s="111" t="s">
        <v>451</v>
      </c>
      <c r="F126" s="63"/>
    </row>
    <row r="127" spans="1:6" ht="25.5" x14ac:dyDescent="0.2">
      <c r="A127" s="12" t="s">
        <v>220</v>
      </c>
      <c r="B127" s="15"/>
      <c r="C127" s="69"/>
      <c r="D127" s="79">
        <v>12</v>
      </c>
      <c r="E127" s="111" t="s">
        <v>433</v>
      </c>
      <c r="F127" s="63"/>
    </row>
    <row r="128" spans="1:6" ht="25.5" x14ac:dyDescent="0.2">
      <c r="A128" s="12" t="s">
        <v>221</v>
      </c>
      <c r="B128" s="15"/>
      <c r="C128" s="69"/>
      <c r="D128" s="79">
        <v>12</v>
      </c>
      <c r="E128" s="111" t="s">
        <v>450</v>
      </c>
      <c r="F128" s="63"/>
    </row>
    <row r="129" spans="1:6" ht="24.75" customHeight="1" x14ac:dyDescent="0.2">
      <c r="A129" s="12" t="s">
        <v>222</v>
      </c>
      <c r="B129" s="15"/>
      <c r="C129" s="69"/>
      <c r="D129" s="79">
        <v>40</v>
      </c>
      <c r="E129" s="113" t="s">
        <v>434</v>
      </c>
      <c r="F129" s="63"/>
    </row>
    <row r="130" spans="1:6" ht="25.5" x14ac:dyDescent="0.2">
      <c r="A130" s="12" t="s">
        <v>223</v>
      </c>
      <c r="B130" s="15"/>
      <c r="C130" s="69"/>
      <c r="D130" s="79">
        <v>650</v>
      </c>
      <c r="E130" s="113" t="s">
        <v>438</v>
      </c>
      <c r="F130" s="63"/>
    </row>
    <row r="131" spans="1:6" ht="25.5" x14ac:dyDescent="0.2">
      <c r="A131" s="12" t="s">
        <v>224</v>
      </c>
      <c r="B131" s="15"/>
      <c r="C131" s="69"/>
      <c r="D131" s="79">
        <v>1010</v>
      </c>
      <c r="E131" s="113" t="s">
        <v>437</v>
      </c>
      <c r="F131" s="63"/>
    </row>
    <row r="132" spans="1:6" ht="25.5" x14ac:dyDescent="0.2">
      <c r="A132" s="12" t="s">
        <v>225</v>
      </c>
      <c r="B132" s="15"/>
      <c r="C132" s="69"/>
      <c r="D132" s="79">
        <v>40</v>
      </c>
      <c r="E132" s="113" t="s">
        <v>436</v>
      </c>
      <c r="F132" s="63"/>
    </row>
    <row r="133" spans="1:6" ht="25.5" x14ac:dyDescent="0.2">
      <c r="A133" s="12" t="s">
        <v>226</v>
      </c>
      <c r="B133" s="15"/>
      <c r="C133" s="69"/>
      <c r="D133" s="79">
        <v>12</v>
      </c>
      <c r="E133" s="113" t="s">
        <v>435</v>
      </c>
      <c r="F133" s="63"/>
    </row>
    <row r="134" spans="1:6" ht="25.5" x14ac:dyDescent="0.2">
      <c r="A134" s="12" t="s">
        <v>227</v>
      </c>
      <c r="B134" s="15"/>
      <c r="C134" s="69"/>
      <c r="D134" s="79">
        <v>12</v>
      </c>
      <c r="E134" s="113" t="s">
        <v>439</v>
      </c>
      <c r="F134" s="63"/>
    </row>
    <row r="135" spans="1:6" ht="25.5" x14ac:dyDescent="0.2">
      <c r="A135" s="12" t="s">
        <v>228</v>
      </c>
      <c r="B135" s="15"/>
      <c r="C135" s="69"/>
      <c r="D135" s="79">
        <v>650</v>
      </c>
      <c r="E135" s="113" t="s">
        <v>440</v>
      </c>
      <c r="F135" s="63"/>
    </row>
    <row r="136" spans="1:6" ht="25.5" x14ac:dyDescent="0.2">
      <c r="A136" s="12" t="s">
        <v>229</v>
      </c>
      <c r="B136" s="15"/>
      <c r="C136" s="69"/>
      <c r="D136" s="79">
        <v>1010</v>
      </c>
      <c r="E136" s="113" t="s">
        <v>441</v>
      </c>
      <c r="F136" s="63"/>
    </row>
    <row r="137" spans="1:6" ht="25.5" x14ac:dyDescent="0.2">
      <c r="A137" s="12" t="s">
        <v>230</v>
      </c>
      <c r="B137" s="15"/>
      <c r="C137" s="69"/>
      <c r="D137" s="79">
        <v>12</v>
      </c>
      <c r="E137" s="114" t="s">
        <v>447</v>
      </c>
      <c r="F137" s="63"/>
    </row>
    <row r="138" spans="1:6" x14ac:dyDescent="0.2">
      <c r="A138" s="21"/>
      <c r="B138" s="22" t="s">
        <v>39</v>
      </c>
      <c r="C138" s="70"/>
      <c r="D138" s="80">
        <f>SUM(D126:D137)</f>
        <v>3500</v>
      </c>
      <c r="E138" s="70"/>
    </row>
    <row r="139" spans="1:6" x14ac:dyDescent="0.2">
      <c r="A139" s="19">
        <v>18</v>
      </c>
      <c r="B139" s="18" t="s">
        <v>66</v>
      </c>
      <c r="C139" s="71"/>
      <c r="D139" s="81"/>
      <c r="E139" s="71"/>
    </row>
    <row r="140" spans="1:6" x14ac:dyDescent="0.2">
      <c r="A140" s="12" t="s">
        <v>111</v>
      </c>
      <c r="B140" s="18"/>
      <c r="C140" s="71"/>
      <c r="D140" s="81"/>
      <c r="E140" s="71"/>
    </row>
    <row r="141" spans="1:6" x14ac:dyDescent="0.2">
      <c r="A141" s="12" t="s">
        <v>112</v>
      </c>
      <c r="B141" s="18"/>
      <c r="C141" s="71"/>
      <c r="D141" s="81"/>
      <c r="E141" s="71"/>
    </row>
    <row r="142" spans="1:6" x14ac:dyDescent="0.2">
      <c r="A142" s="21"/>
      <c r="B142" s="22"/>
      <c r="C142" s="70"/>
      <c r="D142" s="80">
        <f>SUM(D140:D141)</f>
        <v>0</v>
      </c>
      <c r="E142" s="70"/>
    </row>
    <row r="143" spans="1:6" ht="14.25" x14ac:dyDescent="0.2">
      <c r="A143" s="23"/>
      <c r="B143" s="22" t="s">
        <v>40</v>
      </c>
      <c r="C143" s="73"/>
      <c r="D143" s="83">
        <f>D7+D13+D65+D73+D78+D83+D85+D89+D91+D99+D101+D103+D108+D111+D119+D124+D138+D142</f>
        <v>597476.41</v>
      </c>
      <c r="E143" s="73"/>
    </row>
    <row r="146" spans="2:4" x14ac:dyDescent="0.2">
      <c r="B146" s="17" t="s">
        <v>11</v>
      </c>
      <c r="C146" s="66"/>
      <c r="D146" s="84" t="s">
        <v>362</v>
      </c>
    </row>
    <row r="147" spans="2:4" x14ac:dyDescent="0.2">
      <c r="B147" s="17"/>
      <c r="D147" s="84"/>
    </row>
    <row r="148" spans="2:4" x14ac:dyDescent="0.2">
      <c r="B148" s="17" t="s">
        <v>41</v>
      </c>
      <c r="C148" s="66"/>
      <c r="D148" s="84" t="s">
        <v>363</v>
      </c>
    </row>
  </sheetData>
  <mergeCells count="1">
    <mergeCell ref="A4:E4"/>
  </mergeCells>
  <pageMargins left="0.70866141732283472" right="0.31496062992125984" top="0.74803149606299213" bottom="0.35433070866141736" header="0.31496062992125984" footer="0.31496062992125984"/>
  <pageSetup paperSize="9" scale="97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Финансовый отчет</vt:lpstr>
      <vt:lpstr> Реестр по 1 этапу</vt:lpstr>
      <vt:lpstr>Реестр по 2 этапу</vt:lpstr>
      <vt:lpstr>Реестр по 3 этапу</vt:lpstr>
      <vt:lpstr>' Реестр по 1 этапу'!Область_печати</vt:lpstr>
      <vt:lpstr>'Реестр по 2 этапу'!Область_печати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Бухгалтер1</dc:creator>
  <cp:lastModifiedBy>Михаил</cp:lastModifiedBy>
  <cp:lastPrinted>2016-10-14T12:11:59Z</cp:lastPrinted>
  <dcterms:created xsi:type="dcterms:W3CDTF">2014-04-11T07:26:51Z</dcterms:created>
  <dcterms:modified xsi:type="dcterms:W3CDTF">2019-01-15T11:45:35Z</dcterms:modified>
</cp:coreProperties>
</file>